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 activeTab="1"/>
  </bookViews>
  <sheets>
    <sheet name="приложение 10" sheetId="1" r:id="rId1"/>
    <sheet name="приложение 11" sheetId="2" r:id="rId2"/>
  </sheets>
  <definedNames>
    <definedName name="_xlnm.Print_Titles" localSheetId="0">'приложение 10'!$8:$12</definedName>
    <definedName name="_xlnm.Print_Titles" localSheetId="1">'приложение 11'!$8:$12</definedName>
    <definedName name="_xlnm.Print_Area" localSheetId="0">'приложение 10'!$A$1:$J$131</definedName>
    <definedName name="_xlnm.Print_Area" localSheetId="1">'приложение 11'!$A$1:$M$131</definedName>
  </definedNames>
  <calcPr calcId="145621"/>
</workbook>
</file>

<file path=xl/calcChain.xml><?xml version="1.0" encoding="utf-8"?>
<calcChain xmlns="http://schemas.openxmlformats.org/spreadsheetml/2006/main">
  <c r="L25" i="2" l="1"/>
  <c r="M25" i="2"/>
  <c r="H43" i="1"/>
  <c r="I43" i="1"/>
  <c r="G47" i="1"/>
  <c r="L43" i="2"/>
  <c r="M43" i="2"/>
  <c r="K46" i="2"/>
  <c r="K47" i="2"/>
  <c r="K43" i="2" s="1"/>
  <c r="K45" i="2"/>
  <c r="H43" i="2"/>
  <c r="I43" i="2"/>
  <c r="G45" i="2"/>
  <c r="K26" i="2"/>
  <c r="H25" i="2"/>
  <c r="I25" i="2"/>
  <c r="G26" i="2"/>
  <c r="H25" i="1"/>
  <c r="I25" i="1"/>
  <c r="G26" i="1"/>
  <c r="M133" i="2" l="1"/>
  <c r="L133" i="2"/>
  <c r="K129" i="2"/>
  <c r="K128" i="2"/>
  <c r="K127" i="2" s="1"/>
  <c r="M127" i="2"/>
  <c r="L127" i="2"/>
  <c r="K126" i="2"/>
  <c r="M125" i="2"/>
  <c r="L125" i="2"/>
  <c r="K125" i="2"/>
  <c r="K124" i="2"/>
  <c r="K123" i="2"/>
  <c r="K122" i="2"/>
  <c r="K121" i="2"/>
  <c r="M120" i="2"/>
  <c r="L120" i="2"/>
  <c r="K119" i="2"/>
  <c r="K118" i="2" s="1"/>
  <c r="M118" i="2"/>
  <c r="L118" i="2"/>
  <c r="K117" i="2"/>
  <c r="K116" i="2" s="1"/>
  <c r="M116" i="2"/>
  <c r="L116" i="2"/>
  <c r="K115" i="2"/>
  <c r="K114" i="2" s="1"/>
  <c r="M114" i="2"/>
  <c r="L114" i="2"/>
  <c r="K113" i="2"/>
  <c r="K112" i="2"/>
  <c r="K111" i="2"/>
  <c r="K110" i="2"/>
  <c r="M109" i="2"/>
  <c r="L109" i="2"/>
  <c r="K109" i="2"/>
  <c r="K108" i="2"/>
  <c r="K107" i="2" s="1"/>
  <c r="M107" i="2"/>
  <c r="L107" i="2"/>
  <c r="K106" i="2"/>
  <c r="K105" i="2"/>
  <c r="K104" i="2"/>
  <c r="K103" i="2"/>
  <c r="K102" i="2"/>
  <c r="K133" i="2" s="1"/>
  <c r="K101" i="2"/>
  <c r="M100" i="2"/>
  <c r="L100" i="2"/>
  <c r="K99" i="2"/>
  <c r="K98" i="2" s="1"/>
  <c r="M98" i="2"/>
  <c r="L98" i="2"/>
  <c r="K97" i="2"/>
  <c r="K96" i="2" s="1"/>
  <c r="M96" i="2"/>
  <c r="L96" i="2"/>
  <c r="K95" i="2"/>
  <c r="K94" i="2" s="1"/>
  <c r="M94" i="2"/>
  <c r="L94" i="2"/>
  <c r="K93" i="2"/>
  <c r="K92" i="2" s="1"/>
  <c r="M92" i="2"/>
  <c r="L92" i="2"/>
  <c r="M91" i="2"/>
  <c r="K90" i="2"/>
  <c r="K89" i="2"/>
  <c r="K88" i="2" s="1"/>
  <c r="M88" i="2"/>
  <c r="L88" i="2"/>
  <c r="K87" i="2"/>
  <c r="K86" i="2" s="1"/>
  <c r="M86" i="2"/>
  <c r="L86" i="2"/>
  <c r="K85" i="2"/>
  <c r="K84" i="2" s="1"/>
  <c r="M84" i="2"/>
  <c r="L84" i="2"/>
  <c r="K83" i="2"/>
  <c r="K82" i="2"/>
  <c r="M81" i="2"/>
  <c r="L81" i="2"/>
  <c r="K80" i="2"/>
  <c r="K79" i="2" s="1"/>
  <c r="M79" i="2"/>
  <c r="L79" i="2"/>
  <c r="K75" i="2"/>
  <c r="K74" i="2"/>
  <c r="K73" i="2"/>
  <c r="K72" i="2"/>
  <c r="M71" i="2"/>
  <c r="L71" i="2"/>
  <c r="K70" i="2"/>
  <c r="K69" i="2"/>
  <c r="K68" i="2" s="1"/>
  <c r="M68" i="2"/>
  <c r="L68" i="2"/>
  <c r="K67" i="2"/>
  <c r="K66" i="2"/>
  <c r="M65" i="2"/>
  <c r="L65" i="2"/>
  <c r="K65" i="2"/>
  <c r="K64" i="2"/>
  <c r="K63" i="2"/>
  <c r="M62" i="2"/>
  <c r="L62" i="2"/>
  <c r="K61" i="2"/>
  <c r="K60" i="2"/>
  <c r="K59" i="2"/>
  <c r="M58" i="2"/>
  <c r="L58" i="2"/>
  <c r="K57" i="2"/>
  <c r="M56" i="2"/>
  <c r="K56" i="2"/>
  <c r="K55" i="2"/>
  <c r="M54" i="2"/>
  <c r="M53" i="2" s="1"/>
  <c r="L54" i="2"/>
  <c r="K54" i="2"/>
  <c r="K52" i="2"/>
  <c r="K51" i="2"/>
  <c r="K50" i="2"/>
  <c r="K49" i="2"/>
  <c r="K48" i="2" s="1"/>
  <c r="M48" i="2"/>
  <c r="L48" i="2"/>
  <c r="K44" i="2"/>
  <c r="K42" i="2"/>
  <c r="K41" i="2"/>
  <c r="M40" i="2"/>
  <c r="L40" i="2"/>
  <c r="K39" i="2"/>
  <c r="K38" i="2"/>
  <c r="K37" i="2" s="1"/>
  <c r="M37" i="2"/>
  <c r="L37" i="2"/>
  <c r="K36" i="2"/>
  <c r="K35" i="2"/>
  <c r="K34" i="2"/>
  <c r="K33" i="2"/>
  <c r="M32" i="2"/>
  <c r="L32" i="2"/>
  <c r="K31" i="2"/>
  <c r="K30" i="2"/>
  <c r="M29" i="2"/>
  <c r="L29" i="2"/>
  <c r="K29" i="2"/>
  <c r="K28" i="2"/>
  <c r="K27" i="2"/>
  <c r="K24" i="2"/>
  <c r="K23" i="2"/>
  <c r="K22" i="2" s="1"/>
  <c r="M22" i="2"/>
  <c r="L22" i="2"/>
  <c r="K21" i="2"/>
  <c r="K20" i="2" s="1"/>
  <c r="M20" i="2"/>
  <c r="L20" i="2"/>
  <c r="K19" i="2"/>
  <c r="K18" i="2"/>
  <c r="M17" i="2"/>
  <c r="L17" i="2"/>
  <c r="K17" i="2"/>
  <c r="K16" i="2"/>
  <c r="K15" i="2"/>
  <c r="K14" i="2" s="1"/>
  <c r="M14" i="2"/>
  <c r="L14" i="2"/>
  <c r="I133" i="2"/>
  <c r="H133" i="2"/>
  <c r="G129" i="2"/>
  <c r="G127" i="2" s="1"/>
  <c r="G128" i="2"/>
  <c r="J127" i="2"/>
  <c r="I127" i="2"/>
  <c r="H127" i="2"/>
  <c r="G126" i="2"/>
  <c r="J125" i="2"/>
  <c r="I125" i="2"/>
  <c r="H125" i="2"/>
  <c r="G125" i="2"/>
  <c r="G124" i="2"/>
  <c r="G123" i="2"/>
  <c r="G122" i="2"/>
  <c r="G121" i="2"/>
  <c r="J120" i="2"/>
  <c r="I120" i="2"/>
  <c r="H120" i="2"/>
  <c r="G120" i="2"/>
  <c r="G119" i="2"/>
  <c r="J118" i="2"/>
  <c r="I118" i="2"/>
  <c r="H118" i="2"/>
  <c r="G118" i="2"/>
  <c r="G117" i="2"/>
  <c r="J116" i="2"/>
  <c r="I116" i="2"/>
  <c r="H116" i="2"/>
  <c r="G116" i="2"/>
  <c r="G115" i="2"/>
  <c r="J114" i="2"/>
  <c r="I114" i="2"/>
  <c r="H114" i="2"/>
  <c r="G114" i="2"/>
  <c r="G113" i="2"/>
  <c r="G112" i="2"/>
  <c r="G111" i="2"/>
  <c r="G110" i="2"/>
  <c r="J109" i="2"/>
  <c r="I109" i="2"/>
  <c r="H109" i="2"/>
  <c r="G108" i="2"/>
  <c r="J107" i="2"/>
  <c r="I107" i="2"/>
  <c r="H107" i="2"/>
  <c r="G107" i="2"/>
  <c r="G106" i="2"/>
  <c r="G105" i="2"/>
  <c r="G104" i="2"/>
  <c r="G103" i="2"/>
  <c r="G102" i="2"/>
  <c r="G133" i="2" s="1"/>
  <c r="G101" i="2"/>
  <c r="J100" i="2"/>
  <c r="I100" i="2"/>
  <c r="H100" i="2"/>
  <c r="G99" i="2"/>
  <c r="J98" i="2"/>
  <c r="I98" i="2"/>
  <c r="H98" i="2"/>
  <c r="G98" i="2"/>
  <c r="G97" i="2"/>
  <c r="J96" i="2"/>
  <c r="I96" i="2"/>
  <c r="H96" i="2"/>
  <c r="G96" i="2"/>
  <c r="G95" i="2"/>
  <c r="J94" i="2"/>
  <c r="J91" i="2" s="1"/>
  <c r="I94" i="2"/>
  <c r="H94" i="2"/>
  <c r="H91" i="2" s="1"/>
  <c r="G94" i="2"/>
  <c r="G93" i="2"/>
  <c r="J92" i="2"/>
  <c r="I92" i="2"/>
  <c r="I91" i="2" s="1"/>
  <c r="H92" i="2"/>
  <c r="G92" i="2"/>
  <c r="G91" i="2"/>
  <c r="G90" i="2"/>
  <c r="G89" i="2"/>
  <c r="J88" i="2"/>
  <c r="I88" i="2"/>
  <c r="H88" i="2"/>
  <c r="G88" i="2"/>
  <c r="G87" i="2"/>
  <c r="J86" i="2"/>
  <c r="I86" i="2"/>
  <c r="H86" i="2"/>
  <c r="G86" i="2"/>
  <c r="G85" i="2"/>
  <c r="J84" i="2"/>
  <c r="I84" i="2"/>
  <c r="H84" i="2"/>
  <c r="G84" i="2"/>
  <c r="G83" i="2"/>
  <c r="G82" i="2"/>
  <c r="J81" i="2"/>
  <c r="I81" i="2"/>
  <c r="H81" i="2"/>
  <c r="G81" i="2"/>
  <c r="G80" i="2"/>
  <c r="J79" i="2"/>
  <c r="I79" i="2"/>
  <c r="H79" i="2"/>
  <c r="G79" i="2"/>
  <c r="G75" i="2"/>
  <c r="G74" i="2"/>
  <c r="G73" i="2"/>
  <c r="G72" i="2"/>
  <c r="J71" i="2"/>
  <c r="I71" i="2"/>
  <c r="H71" i="2"/>
  <c r="G70" i="2"/>
  <c r="G69" i="2"/>
  <c r="J68" i="2"/>
  <c r="I68" i="2"/>
  <c r="H68" i="2"/>
  <c r="G67" i="2"/>
  <c r="G65" i="2" s="1"/>
  <c r="G66" i="2"/>
  <c r="J65" i="2"/>
  <c r="I65" i="2"/>
  <c r="H65" i="2"/>
  <c r="G64" i="2"/>
  <c r="G63" i="2"/>
  <c r="J62" i="2"/>
  <c r="I62" i="2"/>
  <c r="H62" i="2"/>
  <c r="G61" i="2"/>
  <c r="G60" i="2"/>
  <c r="G59" i="2"/>
  <c r="J58" i="2"/>
  <c r="I58" i="2"/>
  <c r="H58" i="2"/>
  <c r="G58" i="2"/>
  <c r="G57" i="2"/>
  <c r="J56" i="2"/>
  <c r="J54" i="2" s="1"/>
  <c r="I56" i="2"/>
  <c r="G56" i="2" s="1"/>
  <c r="G55" i="2"/>
  <c r="I54" i="2"/>
  <c r="H54" i="2"/>
  <c r="H53" i="2" s="1"/>
  <c r="G52" i="2"/>
  <c r="G51" i="2"/>
  <c r="G50" i="2"/>
  <c r="G49" i="2"/>
  <c r="J48" i="2"/>
  <c r="I48" i="2"/>
  <c r="H48" i="2"/>
  <c r="G47" i="2"/>
  <c r="G46" i="2"/>
  <c r="G44" i="2"/>
  <c r="J43" i="2"/>
  <c r="G42" i="2"/>
  <c r="G41" i="2"/>
  <c r="J40" i="2"/>
  <c r="I40" i="2"/>
  <c r="H40" i="2"/>
  <c r="G39" i="2"/>
  <c r="G37" i="2" s="1"/>
  <c r="G38" i="2"/>
  <c r="J37" i="2"/>
  <c r="I37" i="2"/>
  <c r="H37" i="2"/>
  <c r="G36" i="2"/>
  <c r="G35" i="2"/>
  <c r="G34" i="2"/>
  <c r="G33" i="2"/>
  <c r="J32" i="2"/>
  <c r="I32" i="2"/>
  <c r="H32" i="2"/>
  <c r="G31" i="2"/>
  <c r="G30" i="2"/>
  <c r="J29" i="2"/>
  <c r="I29" i="2"/>
  <c r="H29" i="2"/>
  <c r="G28" i="2"/>
  <c r="G27" i="2"/>
  <c r="J25" i="2"/>
  <c r="G24" i="2"/>
  <c r="G23" i="2"/>
  <c r="J22" i="2"/>
  <c r="I22" i="2"/>
  <c r="H22" i="2"/>
  <c r="G22" i="2"/>
  <c r="G21" i="2"/>
  <c r="G20" i="2" s="1"/>
  <c r="I20" i="2"/>
  <c r="H20" i="2"/>
  <c r="G19" i="2"/>
  <c r="G18" i="2"/>
  <c r="J17" i="2"/>
  <c r="I17" i="2"/>
  <c r="H17" i="2"/>
  <c r="G16" i="2"/>
  <c r="G15" i="2"/>
  <c r="J14" i="2"/>
  <c r="I14" i="2"/>
  <c r="H14" i="2"/>
  <c r="H133" i="1"/>
  <c r="I133" i="1"/>
  <c r="H127" i="1"/>
  <c r="I127" i="1"/>
  <c r="G129" i="1"/>
  <c r="G128" i="1"/>
  <c r="H125" i="1"/>
  <c r="I125" i="1"/>
  <c r="G126" i="1"/>
  <c r="G125" i="1" s="1"/>
  <c r="H120" i="1"/>
  <c r="I120" i="1"/>
  <c r="J120" i="1"/>
  <c r="G122" i="1"/>
  <c r="G123" i="1"/>
  <c r="G124" i="1"/>
  <c r="G121" i="1"/>
  <c r="H118" i="1"/>
  <c r="I118" i="1"/>
  <c r="G119" i="1"/>
  <c r="G118" i="1" s="1"/>
  <c r="H116" i="1"/>
  <c r="I116" i="1"/>
  <c r="G117" i="1"/>
  <c r="G116" i="1" s="1"/>
  <c r="H114" i="1"/>
  <c r="I114" i="1"/>
  <c r="J114" i="1"/>
  <c r="G115" i="1"/>
  <c r="G114" i="1" s="1"/>
  <c r="H109" i="1"/>
  <c r="I109" i="1"/>
  <c r="G111" i="1"/>
  <c r="G112" i="1"/>
  <c r="G113" i="1"/>
  <c r="G110" i="1"/>
  <c r="H107" i="1"/>
  <c r="I107" i="1"/>
  <c r="G108" i="1"/>
  <c r="G107" i="1" s="1"/>
  <c r="G102" i="1"/>
  <c r="G103" i="1"/>
  <c r="G104" i="1"/>
  <c r="G105" i="1"/>
  <c r="G101" i="1"/>
  <c r="H98" i="1"/>
  <c r="I98" i="1"/>
  <c r="G99" i="1"/>
  <c r="G98" i="1" s="1"/>
  <c r="H92" i="1"/>
  <c r="I92" i="1"/>
  <c r="H94" i="1"/>
  <c r="I94" i="1"/>
  <c r="H96" i="1"/>
  <c r="I96" i="1"/>
  <c r="G93" i="1"/>
  <c r="G92" i="1" s="1"/>
  <c r="G95" i="1"/>
  <c r="G94" i="1" s="1"/>
  <c r="G97" i="1"/>
  <c r="G96" i="1" s="1"/>
  <c r="H88" i="1"/>
  <c r="I88" i="1"/>
  <c r="G90" i="1"/>
  <c r="G89" i="1"/>
  <c r="H86" i="1"/>
  <c r="I86" i="1"/>
  <c r="G87" i="1"/>
  <c r="G86" i="1" s="1"/>
  <c r="H84" i="1"/>
  <c r="I84" i="1"/>
  <c r="G85" i="1"/>
  <c r="G84" i="1" s="1"/>
  <c r="H81" i="1"/>
  <c r="I81" i="1"/>
  <c r="G83" i="1"/>
  <c r="G82" i="1"/>
  <c r="H79" i="1"/>
  <c r="I79" i="1"/>
  <c r="G80" i="1"/>
  <c r="G79" i="1" s="1"/>
  <c r="H71" i="1"/>
  <c r="I71" i="1"/>
  <c r="G73" i="1"/>
  <c r="G74" i="1"/>
  <c r="G75" i="1"/>
  <c r="G72" i="1"/>
  <c r="H68" i="1"/>
  <c r="I68" i="1"/>
  <c r="G70" i="1"/>
  <c r="G69" i="1"/>
  <c r="G68" i="1" s="1"/>
  <c r="H65" i="1"/>
  <c r="I65" i="1"/>
  <c r="G67" i="1"/>
  <c r="G66" i="1"/>
  <c r="H62" i="1"/>
  <c r="I62" i="1"/>
  <c r="G64" i="1"/>
  <c r="G63" i="1"/>
  <c r="G62" i="1" s="1"/>
  <c r="H58" i="1"/>
  <c r="I58" i="1"/>
  <c r="G60" i="1"/>
  <c r="G61" i="1"/>
  <c r="G59" i="1"/>
  <c r="H54" i="1"/>
  <c r="H53" i="1" s="1"/>
  <c r="G57" i="1"/>
  <c r="G55" i="1"/>
  <c r="H48" i="1"/>
  <c r="I48" i="1"/>
  <c r="G50" i="1"/>
  <c r="G51" i="1"/>
  <c r="G52" i="1"/>
  <c r="G49" i="1"/>
  <c r="G45" i="1"/>
  <c r="G46" i="1"/>
  <c r="G44" i="1"/>
  <c r="H40" i="1"/>
  <c r="I40" i="1"/>
  <c r="G42" i="1"/>
  <c r="G41" i="1"/>
  <c r="H37" i="1"/>
  <c r="I37" i="1"/>
  <c r="G39" i="1"/>
  <c r="G38" i="1"/>
  <c r="H32" i="1"/>
  <c r="I32" i="1"/>
  <c r="G34" i="1"/>
  <c r="G35" i="1"/>
  <c r="G36" i="1"/>
  <c r="G33" i="1"/>
  <c r="H29" i="1"/>
  <c r="I29" i="1"/>
  <c r="G31" i="1"/>
  <c r="G30" i="1"/>
  <c r="G28" i="1"/>
  <c r="G27" i="1"/>
  <c r="H22" i="1"/>
  <c r="I22" i="1"/>
  <c r="G24" i="1"/>
  <c r="G23" i="1"/>
  <c r="H20" i="1"/>
  <c r="I20" i="1"/>
  <c r="G21" i="1"/>
  <c r="G20" i="1" s="1"/>
  <c r="H17" i="1"/>
  <c r="I17" i="1"/>
  <c r="G19" i="1"/>
  <c r="G18" i="1"/>
  <c r="G17" i="1" s="1"/>
  <c r="H14" i="1"/>
  <c r="I14" i="1"/>
  <c r="G16" i="1"/>
  <c r="G15" i="1"/>
  <c r="G65" i="1" l="1"/>
  <c r="G109" i="2"/>
  <c r="K40" i="2"/>
  <c r="G29" i="2"/>
  <c r="K32" i="2"/>
  <c r="H130" i="2"/>
  <c r="J130" i="2"/>
  <c r="H76" i="1"/>
  <c r="G22" i="1"/>
  <c r="G25" i="1"/>
  <c r="G29" i="1"/>
  <c r="G37" i="1"/>
  <c r="G40" i="1"/>
  <c r="G58" i="1"/>
  <c r="G81" i="1"/>
  <c r="G88" i="1"/>
  <c r="G100" i="1"/>
  <c r="G133" i="1"/>
  <c r="G109" i="1"/>
  <c r="G120" i="1"/>
  <c r="G127" i="1"/>
  <c r="G43" i="2"/>
  <c r="G54" i="2"/>
  <c r="G62" i="2"/>
  <c r="I130" i="2"/>
  <c r="M130" i="2"/>
  <c r="K81" i="2"/>
  <c r="K100" i="2"/>
  <c r="G71" i="1"/>
  <c r="I91" i="1"/>
  <c r="G14" i="1"/>
  <c r="G43" i="1"/>
  <c r="H91" i="1"/>
  <c r="G48" i="1"/>
  <c r="G91" i="1"/>
  <c r="G130" i="1" s="1"/>
  <c r="G32" i="1"/>
  <c r="G40" i="2"/>
  <c r="L53" i="2"/>
  <c r="K71" i="2"/>
  <c r="K120" i="2"/>
  <c r="J53" i="2"/>
  <c r="L91" i="2"/>
  <c r="K91" i="2"/>
  <c r="K130" i="2" s="1"/>
  <c r="G48" i="2"/>
  <c r="J76" i="2"/>
  <c r="J131" i="2" s="1"/>
  <c r="L76" i="2"/>
  <c r="L134" i="2" s="1"/>
  <c r="K62" i="2"/>
  <c r="I53" i="2"/>
  <c r="M76" i="2"/>
  <c r="M131" i="2" s="1"/>
  <c r="G53" i="2"/>
  <c r="G100" i="2"/>
  <c r="G130" i="2" s="1"/>
  <c r="G71" i="2"/>
  <c r="G68" i="2"/>
  <c r="K58" i="2"/>
  <c r="H76" i="2"/>
  <c r="H134" i="2" s="1"/>
  <c r="G32" i="2"/>
  <c r="K25" i="2"/>
  <c r="G25" i="2"/>
  <c r="H134" i="1"/>
  <c r="L130" i="2"/>
  <c r="I76" i="2"/>
  <c r="I134" i="2" s="1"/>
  <c r="G17" i="2"/>
  <c r="G14" i="2"/>
  <c r="G76" i="2" s="1"/>
  <c r="G134" i="2" s="1"/>
  <c r="H100" i="1"/>
  <c r="H130" i="1" s="1"/>
  <c r="H131" i="1" s="1"/>
  <c r="I100" i="1"/>
  <c r="I130" i="1" s="1"/>
  <c r="J100" i="1"/>
  <c r="K53" i="2" l="1"/>
  <c r="M134" i="2"/>
  <c r="L131" i="2"/>
  <c r="K76" i="2"/>
  <c r="K134" i="2" s="1"/>
  <c r="H131" i="2"/>
  <c r="I131" i="2"/>
  <c r="G131" i="2"/>
  <c r="J127" i="1"/>
  <c r="K131" i="2" l="1"/>
  <c r="J109" i="1"/>
  <c r="J125" i="1" l="1"/>
  <c r="J118" i="1"/>
  <c r="J116" i="1"/>
  <c r="J107" i="1"/>
  <c r="J88" i="1" l="1"/>
  <c r="J98" i="1"/>
  <c r="J96" i="1"/>
  <c r="J94" i="1"/>
  <c r="J92" i="1"/>
  <c r="J86" i="1"/>
  <c r="J84" i="1"/>
  <c r="J79" i="1"/>
  <c r="J91" i="1" l="1"/>
  <c r="J62" i="1"/>
  <c r="J58" i="1"/>
  <c r="G106" i="1" l="1"/>
  <c r="J81" i="1"/>
  <c r="J71" i="1"/>
  <c r="J68" i="1"/>
  <c r="J65" i="1"/>
  <c r="J56" i="1"/>
  <c r="J54" i="1" s="1"/>
  <c r="J53" i="1" s="1"/>
  <c r="I56" i="1"/>
  <c r="J48" i="1"/>
  <c r="J43" i="1"/>
  <c r="J40" i="1"/>
  <c r="J37" i="1"/>
  <c r="J32" i="1"/>
  <c r="J29" i="1"/>
  <c r="J25" i="1"/>
  <c r="J22" i="1"/>
  <c r="J17" i="1"/>
  <c r="J14" i="1"/>
  <c r="I54" i="1" l="1"/>
  <c r="I53" i="1" s="1"/>
  <c r="I76" i="1" s="1"/>
  <c r="G56" i="1"/>
  <c r="G54" i="1" s="1"/>
  <c r="G53" i="1" s="1"/>
  <c r="G76" i="1" s="1"/>
  <c r="J130" i="1"/>
  <c r="J76" i="1"/>
  <c r="G134" i="1" l="1"/>
  <c r="G131" i="1"/>
  <c r="I134" i="1"/>
  <c r="I131" i="1"/>
  <c r="J131" i="1"/>
</calcChain>
</file>

<file path=xl/sharedStrings.xml><?xml version="1.0" encoding="utf-8"?>
<sst xmlns="http://schemas.openxmlformats.org/spreadsheetml/2006/main" count="933" uniqueCount="197">
  <si>
    <t>к решению Думы</t>
  </si>
  <si>
    <t>города Мегиона</t>
  </si>
  <si>
    <t>Распределение бюджетных ассигнований на реализацию целевых программ Ханты-Мансийского автономного округа - Югры, городского округа город Мегион на 2013 год</t>
  </si>
  <si>
    <t>Наименование целевой программы</t>
  </si>
  <si>
    <t>Вед</t>
  </si>
  <si>
    <t>Рз</t>
  </si>
  <si>
    <t>ЦСР</t>
  </si>
  <si>
    <t>Сумма на 2013 год (тыс.рублей)</t>
  </si>
  <si>
    <t>в том числе:</t>
  </si>
  <si>
    <t>местный бюджет</t>
  </si>
  <si>
    <t>средства  федерального бюджета</t>
  </si>
  <si>
    <t>Перечень целевых программ с долей  софинансирования из средств бюджетов</t>
  </si>
  <si>
    <t>070</t>
  </si>
  <si>
    <t>03</t>
  </si>
  <si>
    <t>09</t>
  </si>
  <si>
    <t>5227600</t>
  </si>
  <si>
    <t>7950130</t>
  </si>
  <si>
    <t>040</t>
  </si>
  <si>
    <t>14</t>
  </si>
  <si>
    <t>5222501</t>
  </si>
  <si>
    <t>7950124</t>
  </si>
  <si>
    <t>04</t>
  </si>
  <si>
    <t>01</t>
  </si>
  <si>
    <t>5224500</t>
  </si>
  <si>
    <t>5225700</t>
  </si>
  <si>
    <t>05</t>
  </si>
  <si>
    <t>12</t>
  </si>
  <si>
    <t>5220400</t>
  </si>
  <si>
    <t>7950107</t>
  </si>
  <si>
    <t>5225906</t>
  </si>
  <si>
    <t>7950118</t>
  </si>
  <si>
    <t>5225908</t>
  </si>
  <si>
    <t>7950125</t>
  </si>
  <si>
    <t>5226300</t>
  </si>
  <si>
    <t>7950113</t>
  </si>
  <si>
    <t>5227000</t>
  </si>
  <si>
    <t>7950128</t>
  </si>
  <si>
    <t>02</t>
  </si>
  <si>
    <t>5222100</t>
  </si>
  <si>
    <t>7950112</t>
  </si>
  <si>
    <t>07</t>
  </si>
  <si>
    <t>4362401</t>
  </si>
  <si>
    <t>7950133</t>
  </si>
  <si>
    <t>10</t>
  </si>
  <si>
    <t xml:space="preserve">5222702    </t>
  </si>
  <si>
    <t>7950131</t>
  </si>
  <si>
    <t>5225602</t>
  </si>
  <si>
    <t>5225603</t>
  </si>
  <si>
    <t>7950116</t>
  </si>
  <si>
    <t>080</t>
  </si>
  <si>
    <t>5225601</t>
  </si>
  <si>
    <t>7950117</t>
  </si>
  <si>
    <t>4320200</t>
  </si>
  <si>
    <t>08</t>
  </si>
  <si>
    <t>7950140</t>
  </si>
  <si>
    <t>11</t>
  </si>
  <si>
    <t>5223500</t>
  </si>
  <si>
    <t>7950122</t>
  </si>
  <si>
    <t xml:space="preserve">5223500  </t>
  </si>
  <si>
    <t>Итого:</t>
  </si>
  <si>
    <t>13</t>
  </si>
  <si>
    <t>7950134</t>
  </si>
  <si>
    <t>7950101</t>
  </si>
  <si>
    <t>7950135</t>
  </si>
  <si>
    <t>7950102</t>
  </si>
  <si>
    <t>7950136</t>
  </si>
  <si>
    <t>7950137</t>
  </si>
  <si>
    <r>
      <rPr>
        <b/>
        <i/>
        <sz val="11"/>
        <color indexed="8"/>
        <rFont val="Times New Roman"/>
        <family val="1"/>
        <charset val="204"/>
      </rPr>
      <t>подпрограмма</t>
    </r>
    <r>
      <rPr>
        <i/>
        <sz val="11"/>
        <color indexed="8"/>
        <rFont val="Times New Roman"/>
        <family val="1"/>
        <charset val="204"/>
      </rPr>
      <t xml:space="preserve"> "Приведение в соответствие нормам инженерно-технических мероприятий объектов гражданской обороны городского округа город Мегион"</t>
    </r>
  </si>
  <si>
    <r>
      <rPr>
        <b/>
        <i/>
        <sz val="11"/>
        <color indexed="8"/>
        <rFont val="Times New Roman"/>
        <family val="1"/>
        <charset val="204"/>
      </rPr>
      <t>подпрограмма</t>
    </r>
    <r>
      <rPr>
        <i/>
        <sz val="11"/>
        <color indexed="8"/>
        <rFont val="Times New Roman"/>
        <family val="1"/>
        <charset val="204"/>
      </rPr>
      <t xml:space="preserve"> "Развитие системы оповещения населения при угрозе возникновения чрезвычайных ситуаций на территории городского округа город Мегион"</t>
    </r>
  </si>
  <si>
    <r>
      <rPr>
        <b/>
        <i/>
        <sz val="11"/>
        <color indexed="8"/>
        <rFont val="Times New Roman"/>
        <family val="1"/>
        <charset val="204"/>
      </rPr>
      <t xml:space="preserve">подпрограмма </t>
    </r>
    <r>
      <rPr>
        <i/>
        <sz val="11"/>
        <color indexed="8"/>
        <rFont val="Times New Roman"/>
        <family val="1"/>
        <charset val="204"/>
      </rPr>
      <t>"Развитие и укрепление материально-технической базы единой дежурно-диспетчерской службы городского округа город Мегион"</t>
    </r>
  </si>
  <si>
    <t>7950115</t>
  </si>
  <si>
    <t>7950106</t>
  </si>
  <si>
    <t>ЦП "Повышение эффективности расходов бюджета городского округа город Мегион на период до 2013 года"</t>
  </si>
  <si>
    <t>7950109</t>
  </si>
  <si>
    <t>7950110</t>
  </si>
  <si>
    <t>7950111</t>
  </si>
  <si>
    <t>7950114</t>
  </si>
  <si>
    <t>7950138</t>
  </si>
  <si>
    <t>06</t>
  </si>
  <si>
    <t>7950139</t>
  </si>
  <si>
    <t>7950123</t>
  </si>
  <si>
    <t>Всего:</t>
  </si>
  <si>
    <t>Перечень целевых программ городского округа, не требующие доли софинансирования</t>
  </si>
  <si>
    <t>Пр</t>
  </si>
  <si>
    <t>департамент муниципальной собственности</t>
  </si>
  <si>
    <t>администрация города</t>
  </si>
  <si>
    <t>МКУ "Капитальное строительство"</t>
  </si>
  <si>
    <t>администрация города ( подпрограмма "Градостроительная деятельность")</t>
  </si>
  <si>
    <t>Департамент муниципальной собственности (подпрограмма "Стимулирование жилищного строительства")</t>
  </si>
  <si>
    <t>МКУ "Капитальное строительство" (строительство)</t>
  </si>
  <si>
    <t>Департамент муниципальной собственности (подпрограмма "Обеспечение жильем молодых семей")</t>
  </si>
  <si>
    <t>Департамент муниципальной собственности (доля софинансирования подпрограммы"Обеспечение жильем молодых семей")</t>
  </si>
  <si>
    <t>реквизиты постановлений</t>
  </si>
  <si>
    <t>№2314 от 15.10.2012</t>
  </si>
  <si>
    <t>№2315 от 15.10.2012</t>
  </si>
  <si>
    <t>№2293 от 12.10.2012</t>
  </si>
  <si>
    <t>№2317 от 15.10.2012</t>
  </si>
  <si>
    <t>№2266 от 11.10.2012 (внесение изменений в №1811 от 22.11.2010)</t>
  </si>
  <si>
    <t>№2325 от 15.10.2012</t>
  </si>
  <si>
    <t>№2278 от 12.10.2012</t>
  </si>
  <si>
    <t>№2326 от 15.10.2012 (внесение изменений №2086 от 24.12.2010)</t>
  </si>
  <si>
    <t>№1112 от 14.05.2012</t>
  </si>
  <si>
    <t>№2320 от 15.10.2012</t>
  </si>
  <si>
    <t>№2318 от 15.10.2012</t>
  </si>
  <si>
    <t>№2296 от 12.10.2012</t>
  </si>
  <si>
    <t>№2297 от 12.10.2012</t>
  </si>
  <si>
    <t>№2324 №15.10.2012</t>
  </si>
  <si>
    <t>№2319 от 15.10.2012</t>
  </si>
  <si>
    <t xml:space="preserve">региональная целевая программа  "Наш дом" на 2011-2013 годы и на период до 2015 года, муниципальная целевая программа "Наш дом" на 2012-2013 годы </t>
  </si>
  <si>
    <t>№2316 от 15.10.2012</t>
  </si>
  <si>
    <t>№2322 от 15.10.2012</t>
  </si>
  <si>
    <t>№2323 от 15.10.2012</t>
  </si>
  <si>
    <t>№2321 от 15.10.2012</t>
  </si>
  <si>
    <t>№2287 от 12.10.2012</t>
  </si>
  <si>
    <t>Программа " Новая школа Югры" на 2011-2013годы и на период до 2015 года</t>
  </si>
  <si>
    <t>подпрограмма "Обеспечение комплексной безопасности и комфортных условий образовательного процесса" ,программа "Обеспечение комплексной безопасности и комфортных условий образовательного процесса в муниципальных образовательных учреждениях городского округа город Мегион на 2013 год"</t>
  </si>
  <si>
    <t xml:space="preserve">МКУ "Капитальное строительство" </t>
  </si>
  <si>
    <t>подпрограмма "Развитие матермально-технической базы сферы образования", программа "Развитие материально-технической базы сферы образования городского округа город Мегион на 2012-2013 годы"</t>
  </si>
  <si>
    <t>МКУ "Капитальное строительство"(реконструкция здания д/с "Теремок"</t>
  </si>
  <si>
    <t>МКУ "Капитальное строительство" (д/с  9мкр г.Мегион)"</t>
  </si>
  <si>
    <t>№2289 от 12.10.2012</t>
  </si>
  <si>
    <t>подпрограмма "Инновационное развитие образования", программа "Инновационное развитие образования в муниципальных общеобразовательных учреждениях городского округа город Мегион на 2013 год"</t>
  </si>
  <si>
    <t>Департамент образования и молодежной политики</t>
  </si>
  <si>
    <t>Организация  отдыха и оздоровления детей , программа "Городская целевая программа организации отдыха, оздоровления, занятости детей, подростков и молодежи городского округа город Мегио на 2012-2013 годы"</t>
  </si>
  <si>
    <t>№1024 от 05.05.2012</t>
  </si>
  <si>
    <t xml:space="preserve">программы  "Культура Югры" на 2011-2013 годы и на период до 2015 года, "Модернизация муниципального учреждения в сфере культуры" на период 2013-2015 годы </t>
  </si>
  <si>
    <t>Администрация города</t>
  </si>
  <si>
    <t>"2264 от 11.10.2012</t>
  </si>
  <si>
    <t>№2290 от 12.10.2012</t>
  </si>
  <si>
    <t xml:space="preserve">программы "Развитие физической культуры и спорта в Ханты-Мансийском автономном округе - Югре" на 2011-2013 годы и период до 2015 года, "Развитие физической культуры и спорта на территории городского округа город Мегион на 2013-2015 годы" </t>
  </si>
  <si>
    <t>администрация города (за исключением строительства)</t>
  </si>
  <si>
    <t>№2295 от 12.10.2012</t>
  </si>
  <si>
    <t>№2279 от 12.10.2012</t>
  </si>
  <si>
    <t>№2291 от 12.10.2012</t>
  </si>
  <si>
    <t xml:space="preserve"> программа "Основные направления развития в области управления и распоряжения муниципальной собственностью городского округа город Мегион на 2013-2015 годы"</t>
  </si>
  <si>
    <t>Департамент муниципальной собственности</t>
  </si>
  <si>
    <t xml:space="preserve"> программы "Снижение рисков и смягчение последствий чрезвычайных ситуаций природного и техногенного характера в ХМАО-Югре на 2012-2014 годы и плановый период до 2016 года" ,  "Страхование муниципального имущества городского округа город Мегион на 2012-2014 годы и на период до 2016 года"</t>
  </si>
  <si>
    <t xml:space="preserve"> программа "Содействие занятости населения на 2011-2013 годы</t>
  </si>
  <si>
    <t>программа "Развитие агропромышленного комплекса, заготовки и переработки дикоросов Ханты-Мансийского автономного округа - Югры в 2011-2013 годах и на период до 2015 года"</t>
  </si>
  <si>
    <t>программы "Развитие транспортной системы Ханты-Мансийского автономного округа - Югры" на 2011-2013 годы (подпрограмма "Автомобильные дорого"),  "Развитие транспортной системы городского округа город Мегион на 2012-2014 годы"</t>
  </si>
  <si>
    <t>№1782 от 26.07.2012</t>
  </si>
  <si>
    <t>Департамент муниципальной собственности (возмещение части затрат в связи с предоставлением учителям общеобразовательных учреждений ипотечного кредитования из бюджета автономного округа)</t>
  </si>
  <si>
    <t>№2285 от 12.10.2012</t>
  </si>
  <si>
    <t>программа "Улучшение жилищных условий населения ХМАО-Югры на 2011-2013 годы и на период до 2015 года</t>
  </si>
  <si>
    <t>№2327 от 15.10.2012</t>
  </si>
  <si>
    <t xml:space="preserve"> программы "Развитие малого и среднего предпринимательства в Ханты-Мансийском автономном округе - Югре на 2011-2013 годы и на период до 2015 года", "Поддержка и развитие малого и среднего предпринимательства на территории городского округа город Мегион на 2013-2015 годы"</t>
  </si>
  <si>
    <t xml:space="preserve"> программы "Содействие развитию жилищного строительства на 2011-2013 годы  и на период до 2015 года","Мероприятия в области градостроительной деятельности городского округа город Мегион на 2013 год и плановый период до 2015 года", "Содействие развитию жилищного строительства на территории городского округа город Мегион на 2012-2013 годы и на период до 2015 года"</t>
  </si>
  <si>
    <t>программы "Энергосбережение и повышение энергетической эффективности в Ханты-Мансийском автономном округе - Югре на 2010-2015 годы и на перспективу до 2020 года",  "Энергосбережение  и повышение  энергетической эффективности и энергобезоавсности муниципального образования городской округ город Мегион на период 2013-2015 годы и на перспективу до 2020 года"</t>
  </si>
  <si>
    <t>программы "Модернизация и реформирование жилищно-коммунального комплекса Ханты-Мансийского автономного округа - Югры" на 2011-2013 годы  и на период до 2015 года,  "Модернизация и реформирование жилищно-коммунального комплекса городского округа город Мегион на 2012-2014 годы и на период до 2015 года"</t>
  </si>
  <si>
    <t>программа"Оказание бесплатной юридтческой помощи на 2013 год"</t>
  </si>
  <si>
    <t>программа "Развитие муниципальной службы в городском округе город Мегион на 2013-2015 годы"</t>
  </si>
  <si>
    <t xml:space="preserve">администрация города </t>
  </si>
  <si>
    <t xml:space="preserve">   программа "Мероприятия по профилактике терроризма и экстремизма, а также минимизации и (или) ликвидации последствий проявлений терроризма и экстремизма в границах городского округа город Мегион на 2013-2015 годы"</t>
  </si>
  <si>
    <t xml:space="preserve">   администрация города</t>
  </si>
  <si>
    <t>программа "Противодействие злоупотреблению наркотиками и их незаконному обороту на 2013-2017 годы"</t>
  </si>
  <si>
    <t>МКУ "Управление гражданской обороны"</t>
  </si>
  <si>
    <t xml:space="preserve">программа "Содержание и текущий ремонт автомобильных дорог,  проездов и элементов обустройства улично-дорожной сети городского округа город Мегион на 2012 год и плановый период 2013 и 2014 годов" </t>
  </si>
  <si>
    <t>департамент образования и молодежной политики</t>
  </si>
  <si>
    <t>программа"Развитие информационного общества на территории городского округа город Мегион на 2011-2013 годы"</t>
  </si>
  <si>
    <t>департамент финансов</t>
  </si>
  <si>
    <t>050</t>
  </si>
  <si>
    <t>Дума города</t>
  </si>
  <si>
    <t>010</t>
  </si>
  <si>
    <t>программа  "Формирование доступной среды для инвалидов и других маломобильных групп  населения  на  территории  городского  округа город Мегион на 2013 год и плановый перод 2015 года"</t>
  </si>
  <si>
    <t xml:space="preserve"> Администрация города</t>
  </si>
  <si>
    <r>
      <t xml:space="preserve"> программа "Капитальный ремонт, рекострукция и ремонт  муниципального жилого фонда городского округа город Мегион на 2012 и плановый период 2013-2014 годов" </t>
    </r>
    <r>
      <rPr>
        <b/>
        <sz val="11"/>
        <color indexed="9"/>
        <rFont val="Times New Roman"/>
        <family val="1"/>
        <charset val="204"/>
      </rPr>
      <t xml:space="preserve"> письмо Куликова А.Е.</t>
    </r>
  </si>
  <si>
    <t xml:space="preserve"> программа "Подготовка объектов жилищно-коммунального хозяйства городского округа город Мегион к эксплуатации в осенне-зимний период 2013-2014 годов" </t>
  </si>
  <si>
    <r>
      <t xml:space="preserve"> программа "Содержания объектов внешнего благоустройства городского округа город Мегион на 2012 год и плановый период 2013 и 2014 годов" </t>
    </r>
    <r>
      <rPr>
        <b/>
        <sz val="11"/>
        <color indexed="9"/>
        <rFont val="Times New Roman"/>
        <family val="1"/>
        <charset val="204"/>
      </rPr>
      <t>письмо Куликова А.Е.</t>
    </r>
  </si>
  <si>
    <t>программа "Здравоохранение городского округа город Мегион на 2013-2015 годы", в т.ч:</t>
  </si>
  <si>
    <t>программа  "Поддержка социально ориентированных некоммерческих организаций на 2013-2015 годы"</t>
  </si>
  <si>
    <t>программа "Информационное обеспечение деятельности главы города  и администрации города Мегиона на 2013-2015 годы"</t>
  </si>
  <si>
    <t xml:space="preserve">Администрация города </t>
  </si>
  <si>
    <t>администрация (компенсация выпадающих доходов организациям, предоставляющим  населению услуги газоснабжения)</t>
  </si>
  <si>
    <t>программа "Повышение безопасности дорожного движения в городском округе город Мегион на 2013 год"</t>
  </si>
  <si>
    <t>департамент обоазования и молодежной политики</t>
  </si>
  <si>
    <t>7950141</t>
  </si>
  <si>
    <t>4709900</t>
  </si>
  <si>
    <t>4719900</t>
  </si>
  <si>
    <t>4579900</t>
  </si>
  <si>
    <t>3309900</t>
  </si>
  <si>
    <t>расходы, осуществляемые за счет целевых межбюджетных трансфертов</t>
  </si>
  <si>
    <t>программа "Развитие систем гражданской защиты населения городского округа город Мегион в 2013-2021 годах"</t>
  </si>
  <si>
    <t xml:space="preserve">субсидии </t>
  </si>
  <si>
    <t>программы</t>
  </si>
  <si>
    <t>Распределение бюджетных ассигнований на реализацию целевых программ Ханты-Мансийского автономного округа - Югры, городского округа город Мегион на 2014 и 2015 годы</t>
  </si>
  <si>
    <t>Сумма на 2014 год (тыс.рублей)</t>
  </si>
  <si>
    <t>Сумма на 2015 год (тыс.рублей)</t>
  </si>
  <si>
    <t>79501405</t>
  </si>
  <si>
    <t>7950105</t>
  </si>
  <si>
    <t>администрация (компенсация выпадающих доходов организациям, предоставляющим  населению услуги ЖКХ)</t>
  </si>
  <si>
    <t>администрация города (компенсация выпадающих доходоворганизациям, предоставляющим населению услуги ЖКХ)</t>
  </si>
  <si>
    <t>Приложение 11</t>
  </si>
  <si>
    <t>Приложение 10</t>
  </si>
  <si>
    <t>программа"Оказание бесплатной юридической помощи на 2013 год"</t>
  </si>
  <si>
    <t>программы "Профилактика правонарушений в Ханты-Мансийском автономном округе-Югре на 2011-2015 годы", "Профилактика правонарушений на территории городского округа город Мегион на 2014-2015 годы"</t>
  </si>
  <si>
    <t>программы "Профилактика правонарушений в Ханты-Мансийском автономном округе-Югре на 2011-2015 годы", "Комплексные мероприятия по профилактике правонарушений на территории городского округа город Мегион на 2011-2013 годы"</t>
  </si>
  <si>
    <t>от 30.11.2012 № 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</si>
</sst>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18" fillId="0" borderId="0" xfId="0" applyFont="1" applyFill="1"/>
    <xf numFmtId="0" fontId="20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64" fontId="1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/>
    <xf numFmtId="4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164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/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165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22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/>
    <xf numFmtId="0" fontId="17" fillId="0" borderId="1" xfId="0" applyFont="1" applyFill="1" applyBorder="1" applyAlignment="1">
      <alignment horizontal="center" vertical="center" textRotation="90" wrapText="1"/>
    </xf>
    <xf numFmtId="0" fontId="10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4"/>
  <sheetViews>
    <sheetView view="pageBreakPreview" zoomScale="60" zoomScaleNormal="90" workbookViewId="0">
      <selection activeCell="A2" sqref="A2"/>
    </sheetView>
  </sheetViews>
  <sheetFormatPr defaultRowHeight="15" x14ac:dyDescent="0.25"/>
  <cols>
    <col min="1" max="1" width="84" style="4" customWidth="1"/>
    <col min="2" max="2" width="21.7109375" style="4" hidden="1" customWidth="1"/>
    <col min="3" max="4" width="9.140625" style="46"/>
    <col min="5" max="5" width="9.28515625" style="46" bestFit="1" customWidth="1"/>
    <col min="6" max="6" width="14.7109375" style="46" customWidth="1"/>
    <col min="7" max="7" width="20.5703125" style="4" customWidth="1"/>
    <col min="8" max="8" width="15.85546875" style="4" customWidth="1"/>
    <col min="9" max="9" width="15.7109375" style="4" customWidth="1"/>
    <col min="10" max="10" width="14.85546875" style="4" hidden="1" customWidth="1"/>
    <col min="11" max="257" width="9.140625" style="4"/>
    <col min="258" max="258" width="68.28515625" style="4" customWidth="1"/>
    <col min="259" max="260" width="9.140625" style="4"/>
    <col min="261" max="261" width="9.28515625" style="4" bestFit="1" customWidth="1"/>
    <col min="262" max="262" width="14.7109375" style="4" customWidth="1"/>
    <col min="263" max="263" width="20.5703125" style="4" customWidth="1"/>
    <col min="264" max="264" width="15.85546875" style="4" customWidth="1"/>
    <col min="265" max="265" width="15.7109375" style="4" customWidth="1"/>
    <col min="266" max="266" width="14.85546875" style="4" customWidth="1"/>
    <col min="267" max="513" width="9.140625" style="4"/>
    <col min="514" max="514" width="68.28515625" style="4" customWidth="1"/>
    <col min="515" max="516" width="9.140625" style="4"/>
    <col min="517" max="517" width="9.28515625" style="4" bestFit="1" customWidth="1"/>
    <col min="518" max="518" width="14.7109375" style="4" customWidth="1"/>
    <col min="519" max="519" width="20.5703125" style="4" customWidth="1"/>
    <col min="520" max="520" width="15.85546875" style="4" customWidth="1"/>
    <col min="521" max="521" width="15.7109375" style="4" customWidth="1"/>
    <col min="522" max="522" width="14.85546875" style="4" customWidth="1"/>
    <col min="523" max="769" width="9.140625" style="4"/>
    <col min="770" max="770" width="68.28515625" style="4" customWidth="1"/>
    <col min="771" max="772" width="9.140625" style="4"/>
    <col min="773" max="773" width="9.28515625" style="4" bestFit="1" customWidth="1"/>
    <col min="774" max="774" width="14.7109375" style="4" customWidth="1"/>
    <col min="775" max="775" width="20.5703125" style="4" customWidth="1"/>
    <col min="776" max="776" width="15.85546875" style="4" customWidth="1"/>
    <col min="777" max="777" width="15.7109375" style="4" customWidth="1"/>
    <col min="778" max="778" width="14.85546875" style="4" customWidth="1"/>
    <col min="779" max="1025" width="9.140625" style="4"/>
    <col min="1026" max="1026" width="68.28515625" style="4" customWidth="1"/>
    <col min="1027" max="1028" width="9.140625" style="4"/>
    <col min="1029" max="1029" width="9.28515625" style="4" bestFit="1" customWidth="1"/>
    <col min="1030" max="1030" width="14.7109375" style="4" customWidth="1"/>
    <col min="1031" max="1031" width="20.5703125" style="4" customWidth="1"/>
    <col min="1032" max="1032" width="15.85546875" style="4" customWidth="1"/>
    <col min="1033" max="1033" width="15.7109375" style="4" customWidth="1"/>
    <col min="1034" max="1034" width="14.85546875" style="4" customWidth="1"/>
    <col min="1035" max="1281" width="9.140625" style="4"/>
    <col min="1282" max="1282" width="68.28515625" style="4" customWidth="1"/>
    <col min="1283" max="1284" width="9.140625" style="4"/>
    <col min="1285" max="1285" width="9.28515625" style="4" bestFit="1" customWidth="1"/>
    <col min="1286" max="1286" width="14.7109375" style="4" customWidth="1"/>
    <col min="1287" max="1287" width="20.5703125" style="4" customWidth="1"/>
    <col min="1288" max="1288" width="15.85546875" style="4" customWidth="1"/>
    <col min="1289" max="1289" width="15.7109375" style="4" customWidth="1"/>
    <col min="1290" max="1290" width="14.85546875" style="4" customWidth="1"/>
    <col min="1291" max="1537" width="9.140625" style="4"/>
    <col min="1538" max="1538" width="68.28515625" style="4" customWidth="1"/>
    <col min="1539" max="1540" width="9.140625" style="4"/>
    <col min="1541" max="1541" width="9.28515625" style="4" bestFit="1" customWidth="1"/>
    <col min="1542" max="1542" width="14.7109375" style="4" customWidth="1"/>
    <col min="1543" max="1543" width="20.5703125" style="4" customWidth="1"/>
    <col min="1544" max="1544" width="15.85546875" style="4" customWidth="1"/>
    <col min="1545" max="1545" width="15.7109375" style="4" customWidth="1"/>
    <col min="1546" max="1546" width="14.85546875" style="4" customWidth="1"/>
    <col min="1547" max="1793" width="9.140625" style="4"/>
    <col min="1794" max="1794" width="68.28515625" style="4" customWidth="1"/>
    <col min="1795" max="1796" width="9.140625" style="4"/>
    <col min="1797" max="1797" width="9.28515625" style="4" bestFit="1" customWidth="1"/>
    <col min="1798" max="1798" width="14.7109375" style="4" customWidth="1"/>
    <col min="1799" max="1799" width="20.5703125" style="4" customWidth="1"/>
    <col min="1800" max="1800" width="15.85546875" style="4" customWidth="1"/>
    <col min="1801" max="1801" width="15.7109375" style="4" customWidth="1"/>
    <col min="1802" max="1802" width="14.85546875" style="4" customWidth="1"/>
    <col min="1803" max="2049" width="9.140625" style="4"/>
    <col min="2050" max="2050" width="68.28515625" style="4" customWidth="1"/>
    <col min="2051" max="2052" width="9.140625" style="4"/>
    <col min="2053" max="2053" width="9.28515625" style="4" bestFit="1" customWidth="1"/>
    <col min="2054" max="2054" width="14.7109375" style="4" customWidth="1"/>
    <col min="2055" max="2055" width="20.5703125" style="4" customWidth="1"/>
    <col min="2056" max="2056" width="15.85546875" style="4" customWidth="1"/>
    <col min="2057" max="2057" width="15.7109375" style="4" customWidth="1"/>
    <col min="2058" max="2058" width="14.85546875" style="4" customWidth="1"/>
    <col min="2059" max="2305" width="9.140625" style="4"/>
    <col min="2306" max="2306" width="68.28515625" style="4" customWidth="1"/>
    <col min="2307" max="2308" width="9.140625" style="4"/>
    <col min="2309" max="2309" width="9.28515625" style="4" bestFit="1" customWidth="1"/>
    <col min="2310" max="2310" width="14.7109375" style="4" customWidth="1"/>
    <col min="2311" max="2311" width="20.5703125" style="4" customWidth="1"/>
    <col min="2312" max="2312" width="15.85546875" style="4" customWidth="1"/>
    <col min="2313" max="2313" width="15.7109375" style="4" customWidth="1"/>
    <col min="2314" max="2314" width="14.85546875" style="4" customWidth="1"/>
    <col min="2315" max="2561" width="9.140625" style="4"/>
    <col min="2562" max="2562" width="68.28515625" style="4" customWidth="1"/>
    <col min="2563" max="2564" width="9.140625" style="4"/>
    <col min="2565" max="2565" width="9.28515625" style="4" bestFit="1" customWidth="1"/>
    <col min="2566" max="2566" width="14.7109375" style="4" customWidth="1"/>
    <col min="2567" max="2567" width="20.5703125" style="4" customWidth="1"/>
    <col min="2568" max="2568" width="15.85546875" style="4" customWidth="1"/>
    <col min="2569" max="2569" width="15.7109375" style="4" customWidth="1"/>
    <col min="2570" max="2570" width="14.85546875" style="4" customWidth="1"/>
    <col min="2571" max="2817" width="9.140625" style="4"/>
    <col min="2818" max="2818" width="68.28515625" style="4" customWidth="1"/>
    <col min="2819" max="2820" width="9.140625" style="4"/>
    <col min="2821" max="2821" width="9.28515625" style="4" bestFit="1" customWidth="1"/>
    <col min="2822" max="2822" width="14.7109375" style="4" customWidth="1"/>
    <col min="2823" max="2823" width="20.5703125" style="4" customWidth="1"/>
    <col min="2824" max="2824" width="15.85546875" style="4" customWidth="1"/>
    <col min="2825" max="2825" width="15.7109375" style="4" customWidth="1"/>
    <col min="2826" max="2826" width="14.85546875" style="4" customWidth="1"/>
    <col min="2827" max="3073" width="9.140625" style="4"/>
    <col min="3074" max="3074" width="68.28515625" style="4" customWidth="1"/>
    <col min="3075" max="3076" width="9.140625" style="4"/>
    <col min="3077" max="3077" width="9.28515625" style="4" bestFit="1" customWidth="1"/>
    <col min="3078" max="3078" width="14.7109375" style="4" customWidth="1"/>
    <col min="3079" max="3079" width="20.5703125" style="4" customWidth="1"/>
    <col min="3080" max="3080" width="15.85546875" style="4" customWidth="1"/>
    <col min="3081" max="3081" width="15.7109375" style="4" customWidth="1"/>
    <col min="3082" max="3082" width="14.85546875" style="4" customWidth="1"/>
    <col min="3083" max="3329" width="9.140625" style="4"/>
    <col min="3330" max="3330" width="68.28515625" style="4" customWidth="1"/>
    <col min="3331" max="3332" width="9.140625" style="4"/>
    <col min="3333" max="3333" width="9.28515625" style="4" bestFit="1" customWidth="1"/>
    <col min="3334" max="3334" width="14.7109375" style="4" customWidth="1"/>
    <col min="3335" max="3335" width="20.5703125" style="4" customWidth="1"/>
    <col min="3336" max="3336" width="15.85546875" style="4" customWidth="1"/>
    <col min="3337" max="3337" width="15.7109375" style="4" customWidth="1"/>
    <col min="3338" max="3338" width="14.85546875" style="4" customWidth="1"/>
    <col min="3339" max="3585" width="9.140625" style="4"/>
    <col min="3586" max="3586" width="68.28515625" style="4" customWidth="1"/>
    <col min="3587" max="3588" width="9.140625" style="4"/>
    <col min="3589" max="3589" width="9.28515625" style="4" bestFit="1" customWidth="1"/>
    <col min="3590" max="3590" width="14.7109375" style="4" customWidth="1"/>
    <col min="3591" max="3591" width="20.5703125" style="4" customWidth="1"/>
    <col min="3592" max="3592" width="15.85546875" style="4" customWidth="1"/>
    <col min="3593" max="3593" width="15.7109375" style="4" customWidth="1"/>
    <col min="3594" max="3594" width="14.85546875" style="4" customWidth="1"/>
    <col min="3595" max="3841" width="9.140625" style="4"/>
    <col min="3842" max="3842" width="68.28515625" style="4" customWidth="1"/>
    <col min="3843" max="3844" width="9.140625" style="4"/>
    <col min="3845" max="3845" width="9.28515625" style="4" bestFit="1" customWidth="1"/>
    <col min="3846" max="3846" width="14.7109375" style="4" customWidth="1"/>
    <col min="3847" max="3847" width="20.5703125" style="4" customWidth="1"/>
    <col min="3848" max="3848" width="15.85546875" style="4" customWidth="1"/>
    <col min="3849" max="3849" width="15.7109375" style="4" customWidth="1"/>
    <col min="3850" max="3850" width="14.85546875" style="4" customWidth="1"/>
    <col min="3851" max="4097" width="9.140625" style="4"/>
    <col min="4098" max="4098" width="68.28515625" style="4" customWidth="1"/>
    <col min="4099" max="4100" width="9.140625" style="4"/>
    <col min="4101" max="4101" width="9.28515625" style="4" bestFit="1" customWidth="1"/>
    <col min="4102" max="4102" width="14.7109375" style="4" customWidth="1"/>
    <col min="4103" max="4103" width="20.5703125" style="4" customWidth="1"/>
    <col min="4104" max="4104" width="15.85546875" style="4" customWidth="1"/>
    <col min="4105" max="4105" width="15.7109375" style="4" customWidth="1"/>
    <col min="4106" max="4106" width="14.85546875" style="4" customWidth="1"/>
    <col min="4107" max="4353" width="9.140625" style="4"/>
    <col min="4354" max="4354" width="68.28515625" style="4" customWidth="1"/>
    <col min="4355" max="4356" width="9.140625" style="4"/>
    <col min="4357" max="4357" width="9.28515625" style="4" bestFit="1" customWidth="1"/>
    <col min="4358" max="4358" width="14.7109375" style="4" customWidth="1"/>
    <col min="4359" max="4359" width="20.5703125" style="4" customWidth="1"/>
    <col min="4360" max="4360" width="15.85546875" style="4" customWidth="1"/>
    <col min="4361" max="4361" width="15.7109375" style="4" customWidth="1"/>
    <col min="4362" max="4362" width="14.85546875" style="4" customWidth="1"/>
    <col min="4363" max="4609" width="9.140625" style="4"/>
    <col min="4610" max="4610" width="68.28515625" style="4" customWidth="1"/>
    <col min="4611" max="4612" width="9.140625" style="4"/>
    <col min="4613" max="4613" width="9.28515625" style="4" bestFit="1" customWidth="1"/>
    <col min="4614" max="4614" width="14.7109375" style="4" customWidth="1"/>
    <col min="4615" max="4615" width="20.5703125" style="4" customWidth="1"/>
    <col min="4616" max="4616" width="15.85546875" style="4" customWidth="1"/>
    <col min="4617" max="4617" width="15.7109375" style="4" customWidth="1"/>
    <col min="4618" max="4618" width="14.85546875" style="4" customWidth="1"/>
    <col min="4619" max="4865" width="9.140625" style="4"/>
    <col min="4866" max="4866" width="68.28515625" style="4" customWidth="1"/>
    <col min="4867" max="4868" width="9.140625" style="4"/>
    <col min="4869" max="4869" width="9.28515625" style="4" bestFit="1" customWidth="1"/>
    <col min="4870" max="4870" width="14.7109375" style="4" customWidth="1"/>
    <col min="4871" max="4871" width="20.5703125" style="4" customWidth="1"/>
    <col min="4872" max="4872" width="15.85546875" style="4" customWidth="1"/>
    <col min="4873" max="4873" width="15.7109375" style="4" customWidth="1"/>
    <col min="4874" max="4874" width="14.85546875" style="4" customWidth="1"/>
    <col min="4875" max="5121" width="9.140625" style="4"/>
    <col min="5122" max="5122" width="68.28515625" style="4" customWidth="1"/>
    <col min="5123" max="5124" width="9.140625" style="4"/>
    <col min="5125" max="5125" width="9.28515625" style="4" bestFit="1" customWidth="1"/>
    <col min="5126" max="5126" width="14.7109375" style="4" customWidth="1"/>
    <col min="5127" max="5127" width="20.5703125" style="4" customWidth="1"/>
    <col min="5128" max="5128" width="15.85546875" style="4" customWidth="1"/>
    <col min="5129" max="5129" width="15.7109375" style="4" customWidth="1"/>
    <col min="5130" max="5130" width="14.85546875" style="4" customWidth="1"/>
    <col min="5131" max="5377" width="9.140625" style="4"/>
    <col min="5378" max="5378" width="68.28515625" style="4" customWidth="1"/>
    <col min="5379" max="5380" width="9.140625" style="4"/>
    <col min="5381" max="5381" width="9.28515625" style="4" bestFit="1" customWidth="1"/>
    <col min="5382" max="5382" width="14.7109375" style="4" customWidth="1"/>
    <col min="5383" max="5383" width="20.5703125" style="4" customWidth="1"/>
    <col min="5384" max="5384" width="15.85546875" style="4" customWidth="1"/>
    <col min="5385" max="5385" width="15.7109375" style="4" customWidth="1"/>
    <col min="5386" max="5386" width="14.85546875" style="4" customWidth="1"/>
    <col min="5387" max="5633" width="9.140625" style="4"/>
    <col min="5634" max="5634" width="68.28515625" style="4" customWidth="1"/>
    <col min="5635" max="5636" width="9.140625" style="4"/>
    <col min="5637" max="5637" width="9.28515625" style="4" bestFit="1" customWidth="1"/>
    <col min="5638" max="5638" width="14.7109375" style="4" customWidth="1"/>
    <col min="5639" max="5639" width="20.5703125" style="4" customWidth="1"/>
    <col min="5640" max="5640" width="15.85546875" style="4" customWidth="1"/>
    <col min="5641" max="5641" width="15.7109375" style="4" customWidth="1"/>
    <col min="5642" max="5642" width="14.85546875" style="4" customWidth="1"/>
    <col min="5643" max="5889" width="9.140625" style="4"/>
    <col min="5890" max="5890" width="68.28515625" style="4" customWidth="1"/>
    <col min="5891" max="5892" width="9.140625" style="4"/>
    <col min="5893" max="5893" width="9.28515625" style="4" bestFit="1" customWidth="1"/>
    <col min="5894" max="5894" width="14.7109375" style="4" customWidth="1"/>
    <col min="5895" max="5895" width="20.5703125" style="4" customWidth="1"/>
    <col min="5896" max="5896" width="15.85546875" style="4" customWidth="1"/>
    <col min="5897" max="5897" width="15.7109375" style="4" customWidth="1"/>
    <col min="5898" max="5898" width="14.85546875" style="4" customWidth="1"/>
    <col min="5899" max="6145" width="9.140625" style="4"/>
    <col min="6146" max="6146" width="68.28515625" style="4" customWidth="1"/>
    <col min="6147" max="6148" width="9.140625" style="4"/>
    <col min="6149" max="6149" width="9.28515625" style="4" bestFit="1" customWidth="1"/>
    <col min="6150" max="6150" width="14.7109375" style="4" customWidth="1"/>
    <col min="6151" max="6151" width="20.5703125" style="4" customWidth="1"/>
    <col min="6152" max="6152" width="15.85546875" style="4" customWidth="1"/>
    <col min="6153" max="6153" width="15.7109375" style="4" customWidth="1"/>
    <col min="6154" max="6154" width="14.85546875" style="4" customWidth="1"/>
    <col min="6155" max="6401" width="9.140625" style="4"/>
    <col min="6402" max="6402" width="68.28515625" style="4" customWidth="1"/>
    <col min="6403" max="6404" width="9.140625" style="4"/>
    <col min="6405" max="6405" width="9.28515625" style="4" bestFit="1" customWidth="1"/>
    <col min="6406" max="6406" width="14.7109375" style="4" customWidth="1"/>
    <col min="6407" max="6407" width="20.5703125" style="4" customWidth="1"/>
    <col min="6408" max="6408" width="15.85546875" style="4" customWidth="1"/>
    <col min="6409" max="6409" width="15.7109375" style="4" customWidth="1"/>
    <col min="6410" max="6410" width="14.85546875" style="4" customWidth="1"/>
    <col min="6411" max="6657" width="9.140625" style="4"/>
    <col min="6658" max="6658" width="68.28515625" style="4" customWidth="1"/>
    <col min="6659" max="6660" width="9.140625" style="4"/>
    <col min="6661" max="6661" width="9.28515625" style="4" bestFit="1" customWidth="1"/>
    <col min="6662" max="6662" width="14.7109375" style="4" customWidth="1"/>
    <col min="6663" max="6663" width="20.5703125" style="4" customWidth="1"/>
    <col min="6664" max="6664" width="15.85546875" style="4" customWidth="1"/>
    <col min="6665" max="6665" width="15.7109375" style="4" customWidth="1"/>
    <col min="6666" max="6666" width="14.85546875" style="4" customWidth="1"/>
    <col min="6667" max="6913" width="9.140625" style="4"/>
    <col min="6914" max="6914" width="68.28515625" style="4" customWidth="1"/>
    <col min="6915" max="6916" width="9.140625" style="4"/>
    <col min="6917" max="6917" width="9.28515625" style="4" bestFit="1" customWidth="1"/>
    <col min="6918" max="6918" width="14.7109375" style="4" customWidth="1"/>
    <col min="6919" max="6919" width="20.5703125" style="4" customWidth="1"/>
    <col min="6920" max="6920" width="15.85546875" style="4" customWidth="1"/>
    <col min="6921" max="6921" width="15.7109375" style="4" customWidth="1"/>
    <col min="6922" max="6922" width="14.85546875" style="4" customWidth="1"/>
    <col min="6923" max="7169" width="9.140625" style="4"/>
    <col min="7170" max="7170" width="68.28515625" style="4" customWidth="1"/>
    <col min="7171" max="7172" width="9.140625" style="4"/>
    <col min="7173" max="7173" width="9.28515625" style="4" bestFit="1" customWidth="1"/>
    <col min="7174" max="7174" width="14.7109375" style="4" customWidth="1"/>
    <col min="7175" max="7175" width="20.5703125" style="4" customWidth="1"/>
    <col min="7176" max="7176" width="15.85546875" style="4" customWidth="1"/>
    <col min="7177" max="7177" width="15.7109375" style="4" customWidth="1"/>
    <col min="7178" max="7178" width="14.85546875" style="4" customWidth="1"/>
    <col min="7179" max="7425" width="9.140625" style="4"/>
    <col min="7426" max="7426" width="68.28515625" style="4" customWidth="1"/>
    <col min="7427" max="7428" width="9.140625" style="4"/>
    <col min="7429" max="7429" width="9.28515625" style="4" bestFit="1" customWidth="1"/>
    <col min="7430" max="7430" width="14.7109375" style="4" customWidth="1"/>
    <col min="7431" max="7431" width="20.5703125" style="4" customWidth="1"/>
    <col min="7432" max="7432" width="15.85546875" style="4" customWidth="1"/>
    <col min="7433" max="7433" width="15.7109375" style="4" customWidth="1"/>
    <col min="7434" max="7434" width="14.85546875" style="4" customWidth="1"/>
    <col min="7435" max="7681" width="9.140625" style="4"/>
    <col min="7682" max="7682" width="68.28515625" style="4" customWidth="1"/>
    <col min="7683" max="7684" width="9.140625" style="4"/>
    <col min="7685" max="7685" width="9.28515625" style="4" bestFit="1" customWidth="1"/>
    <col min="7686" max="7686" width="14.7109375" style="4" customWidth="1"/>
    <col min="7687" max="7687" width="20.5703125" style="4" customWidth="1"/>
    <col min="7688" max="7688" width="15.85546875" style="4" customWidth="1"/>
    <col min="7689" max="7689" width="15.7109375" style="4" customWidth="1"/>
    <col min="7690" max="7690" width="14.85546875" style="4" customWidth="1"/>
    <col min="7691" max="7937" width="9.140625" style="4"/>
    <col min="7938" max="7938" width="68.28515625" style="4" customWidth="1"/>
    <col min="7939" max="7940" width="9.140625" style="4"/>
    <col min="7941" max="7941" width="9.28515625" style="4" bestFit="1" customWidth="1"/>
    <col min="7942" max="7942" width="14.7109375" style="4" customWidth="1"/>
    <col min="7943" max="7943" width="20.5703125" style="4" customWidth="1"/>
    <col min="7944" max="7944" width="15.85546875" style="4" customWidth="1"/>
    <col min="7945" max="7945" width="15.7109375" style="4" customWidth="1"/>
    <col min="7946" max="7946" width="14.85546875" style="4" customWidth="1"/>
    <col min="7947" max="8193" width="9.140625" style="4"/>
    <col min="8194" max="8194" width="68.28515625" style="4" customWidth="1"/>
    <col min="8195" max="8196" width="9.140625" style="4"/>
    <col min="8197" max="8197" width="9.28515625" style="4" bestFit="1" customWidth="1"/>
    <col min="8198" max="8198" width="14.7109375" style="4" customWidth="1"/>
    <col min="8199" max="8199" width="20.5703125" style="4" customWidth="1"/>
    <col min="8200" max="8200" width="15.85546875" style="4" customWidth="1"/>
    <col min="8201" max="8201" width="15.7109375" style="4" customWidth="1"/>
    <col min="8202" max="8202" width="14.85546875" style="4" customWidth="1"/>
    <col min="8203" max="8449" width="9.140625" style="4"/>
    <col min="8450" max="8450" width="68.28515625" style="4" customWidth="1"/>
    <col min="8451" max="8452" width="9.140625" style="4"/>
    <col min="8453" max="8453" width="9.28515625" style="4" bestFit="1" customWidth="1"/>
    <col min="8454" max="8454" width="14.7109375" style="4" customWidth="1"/>
    <col min="8455" max="8455" width="20.5703125" style="4" customWidth="1"/>
    <col min="8456" max="8456" width="15.85546875" style="4" customWidth="1"/>
    <col min="8457" max="8457" width="15.7109375" style="4" customWidth="1"/>
    <col min="8458" max="8458" width="14.85546875" style="4" customWidth="1"/>
    <col min="8459" max="8705" width="9.140625" style="4"/>
    <col min="8706" max="8706" width="68.28515625" style="4" customWidth="1"/>
    <col min="8707" max="8708" width="9.140625" style="4"/>
    <col min="8709" max="8709" width="9.28515625" style="4" bestFit="1" customWidth="1"/>
    <col min="8710" max="8710" width="14.7109375" style="4" customWidth="1"/>
    <col min="8711" max="8711" width="20.5703125" style="4" customWidth="1"/>
    <col min="8712" max="8712" width="15.85546875" style="4" customWidth="1"/>
    <col min="8713" max="8713" width="15.7109375" style="4" customWidth="1"/>
    <col min="8714" max="8714" width="14.85546875" style="4" customWidth="1"/>
    <col min="8715" max="8961" width="9.140625" style="4"/>
    <col min="8962" max="8962" width="68.28515625" style="4" customWidth="1"/>
    <col min="8963" max="8964" width="9.140625" style="4"/>
    <col min="8965" max="8965" width="9.28515625" style="4" bestFit="1" customWidth="1"/>
    <col min="8966" max="8966" width="14.7109375" style="4" customWidth="1"/>
    <col min="8967" max="8967" width="20.5703125" style="4" customWidth="1"/>
    <col min="8968" max="8968" width="15.85546875" style="4" customWidth="1"/>
    <col min="8969" max="8969" width="15.7109375" style="4" customWidth="1"/>
    <col min="8970" max="8970" width="14.85546875" style="4" customWidth="1"/>
    <col min="8971" max="9217" width="9.140625" style="4"/>
    <col min="9218" max="9218" width="68.28515625" style="4" customWidth="1"/>
    <col min="9219" max="9220" width="9.140625" style="4"/>
    <col min="9221" max="9221" width="9.28515625" style="4" bestFit="1" customWidth="1"/>
    <col min="9222" max="9222" width="14.7109375" style="4" customWidth="1"/>
    <col min="9223" max="9223" width="20.5703125" style="4" customWidth="1"/>
    <col min="9224" max="9224" width="15.85546875" style="4" customWidth="1"/>
    <col min="9225" max="9225" width="15.7109375" style="4" customWidth="1"/>
    <col min="9226" max="9226" width="14.85546875" style="4" customWidth="1"/>
    <col min="9227" max="9473" width="9.140625" style="4"/>
    <col min="9474" max="9474" width="68.28515625" style="4" customWidth="1"/>
    <col min="9475" max="9476" width="9.140625" style="4"/>
    <col min="9477" max="9477" width="9.28515625" style="4" bestFit="1" customWidth="1"/>
    <col min="9478" max="9478" width="14.7109375" style="4" customWidth="1"/>
    <col min="9479" max="9479" width="20.5703125" style="4" customWidth="1"/>
    <col min="9480" max="9480" width="15.85546875" style="4" customWidth="1"/>
    <col min="9481" max="9481" width="15.7109375" style="4" customWidth="1"/>
    <col min="9482" max="9482" width="14.85546875" style="4" customWidth="1"/>
    <col min="9483" max="9729" width="9.140625" style="4"/>
    <col min="9730" max="9730" width="68.28515625" style="4" customWidth="1"/>
    <col min="9731" max="9732" width="9.140625" style="4"/>
    <col min="9733" max="9733" width="9.28515625" style="4" bestFit="1" customWidth="1"/>
    <col min="9734" max="9734" width="14.7109375" style="4" customWidth="1"/>
    <col min="9735" max="9735" width="20.5703125" style="4" customWidth="1"/>
    <col min="9736" max="9736" width="15.85546875" style="4" customWidth="1"/>
    <col min="9737" max="9737" width="15.7109375" style="4" customWidth="1"/>
    <col min="9738" max="9738" width="14.85546875" style="4" customWidth="1"/>
    <col min="9739" max="9985" width="9.140625" style="4"/>
    <col min="9986" max="9986" width="68.28515625" style="4" customWidth="1"/>
    <col min="9987" max="9988" width="9.140625" style="4"/>
    <col min="9989" max="9989" width="9.28515625" style="4" bestFit="1" customWidth="1"/>
    <col min="9990" max="9990" width="14.7109375" style="4" customWidth="1"/>
    <col min="9991" max="9991" width="20.5703125" style="4" customWidth="1"/>
    <col min="9992" max="9992" width="15.85546875" style="4" customWidth="1"/>
    <col min="9993" max="9993" width="15.7109375" style="4" customWidth="1"/>
    <col min="9994" max="9994" width="14.85546875" style="4" customWidth="1"/>
    <col min="9995" max="10241" width="9.140625" style="4"/>
    <col min="10242" max="10242" width="68.28515625" style="4" customWidth="1"/>
    <col min="10243" max="10244" width="9.140625" style="4"/>
    <col min="10245" max="10245" width="9.28515625" style="4" bestFit="1" customWidth="1"/>
    <col min="10246" max="10246" width="14.7109375" style="4" customWidth="1"/>
    <col min="10247" max="10247" width="20.5703125" style="4" customWidth="1"/>
    <col min="10248" max="10248" width="15.85546875" style="4" customWidth="1"/>
    <col min="10249" max="10249" width="15.7109375" style="4" customWidth="1"/>
    <col min="10250" max="10250" width="14.85546875" style="4" customWidth="1"/>
    <col min="10251" max="10497" width="9.140625" style="4"/>
    <col min="10498" max="10498" width="68.28515625" style="4" customWidth="1"/>
    <col min="10499" max="10500" width="9.140625" style="4"/>
    <col min="10501" max="10501" width="9.28515625" style="4" bestFit="1" customWidth="1"/>
    <col min="10502" max="10502" width="14.7109375" style="4" customWidth="1"/>
    <col min="10503" max="10503" width="20.5703125" style="4" customWidth="1"/>
    <col min="10504" max="10504" width="15.85546875" style="4" customWidth="1"/>
    <col min="10505" max="10505" width="15.7109375" style="4" customWidth="1"/>
    <col min="10506" max="10506" width="14.85546875" style="4" customWidth="1"/>
    <col min="10507" max="10753" width="9.140625" style="4"/>
    <col min="10754" max="10754" width="68.28515625" style="4" customWidth="1"/>
    <col min="10755" max="10756" width="9.140625" style="4"/>
    <col min="10757" max="10757" width="9.28515625" style="4" bestFit="1" customWidth="1"/>
    <col min="10758" max="10758" width="14.7109375" style="4" customWidth="1"/>
    <col min="10759" max="10759" width="20.5703125" style="4" customWidth="1"/>
    <col min="10760" max="10760" width="15.85546875" style="4" customWidth="1"/>
    <col min="10761" max="10761" width="15.7109375" style="4" customWidth="1"/>
    <col min="10762" max="10762" width="14.85546875" style="4" customWidth="1"/>
    <col min="10763" max="11009" width="9.140625" style="4"/>
    <col min="11010" max="11010" width="68.28515625" style="4" customWidth="1"/>
    <col min="11011" max="11012" width="9.140625" style="4"/>
    <col min="11013" max="11013" width="9.28515625" style="4" bestFit="1" customWidth="1"/>
    <col min="11014" max="11014" width="14.7109375" style="4" customWidth="1"/>
    <col min="11015" max="11015" width="20.5703125" style="4" customWidth="1"/>
    <col min="11016" max="11016" width="15.85546875" style="4" customWidth="1"/>
    <col min="11017" max="11017" width="15.7109375" style="4" customWidth="1"/>
    <col min="11018" max="11018" width="14.85546875" style="4" customWidth="1"/>
    <col min="11019" max="11265" width="9.140625" style="4"/>
    <col min="11266" max="11266" width="68.28515625" style="4" customWidth="1"/>
    <col min="11267" max="11268" width="9.140625" style="4"/>
    <col min="11269" max="11269" width="9.28515625" style="4" bestFit="1" customWidth="1"/>
    <col min="11270" max="11270" width="14.7109375" style="4" customWidth="1"/>
    <col min="11271" max="11271" width="20.5703125" style="4" customWidth="1"/>
    <col min="11272" max="11272" width="15.85546875" style="4" customWidth="1"/>
    <col min="11273" max="11273" width="15.7109375" style="4" customWidth="1"/>
    <col min="11274" max="11274" width="14.85546875" style="4" customWidth="1"/>
    <col min="11275" max="11521" width="9.140625" style="4"/>
    <col min="11522" max="11522" width="68.28515625" style="4" customWidth="1"/>
    <col min="11523" max="11524" width="9.140625" style="4"/>
    <col min="11525" max="11525" width="9.28515625" style="4" bestFit="1" customWidth="1"/>
    <col min="11526" max="11526" width="14.7109375" style="4" customWidth="1"/>
    <col min="11527" max="11527" width="20.5703125" style="4" customWidth="1"/>
    <col min="11528" max="11528" width="15.85546875" style="4" customWidth="1"/>
    <col min="11529" max="11529" width="15.7109375" style="4" customWidth="1"/>
    <col min="11530" max="11530" width="14.85546875" style="4" customWidth="1"/>
    <col min="11531" max="11777" width="9.140625" style="4"/>
    <col min="11778" max="11778" width="68.28515625" style="4" customWidth="1"/>
    <col min="11779" max="11780" width="9.140625" style="4"/>
    <col min="11781" max="11781" width="9.28515625" style="4" bestFit="1" customWidth="1"/>
    <col min="11782" max="11782" width="14.7109375" style="4" customWidth="1"/>
    <col min="11783" max="11783" width="20.5703125" style="4" customWidth="1"/>
    <col min="11784" max="11784" width="15.85546875" style="4" customWidth="1"/>
    <col min="11785" max="11785" width="15.7109375" style="4" customWidth="1"/>
    <col min="11786" max="11786" width="14.85546875" style="4" customWidth="1"/>
    <col min="11787" max="12033" width="9.140625" style="4"/>
    <col min="12034" max="12034" width="68.28515625" style="4" customWidth="1"/>
    <col min="12035" max="12036" width="9.140625" style="4"/>
    <col min="12037" max="12037" width="9.28515625" style="4" bestFit="1" customWidth="1"/>
    <col min="12038" max="12038" width="14.7109375" style="4" customWidth="1"/>
    <col min="12039" max="12039" width="20.5703125" style="4" customWidth="1"/>
    <col min="12040" max="12040" width="15.85546875" style="4" customWidth="1"/>
    <col min="12041" max="12041" width="15.7109375" style="4" customWidth="1"/>
    <col min="12042" max="12042" width="14.85546875" style="4" customWidth="1"/>
    <col min="12043" max="12289" width="9.140625" style="4"/>
    <col min="12290" max="12290" width="68.28515625" style="4" customWidth="1"/>
    <col min="12291" max="12292" width="9.140625" style="4"/>
    <col min="12293" max="12293" width="9.28515625" style="4" bestFit="1" customWidth="1"/>
    <col min="12294" max="12294" width="14.7109375" style="4" customWidth="1"/>
    <col min="12295" max="12295" width="20.5703125" style="4" customWidth="1"/>
    <col min="12296" max="12296" width="15.85546875" style="4" customWidth="1"/>
    <col min="12297" max="12297" width="15.7109375" style="4" customWidth="1"/>
    <col min="12298" max="12298" width="14.85546875" style="4" customWidth="1"/>
    <col min="12299" max="12545" width="9.140625" style="4"/>
    <col min="12546" max="12546" width="68.28515625" style="4" customWidth="1"/>
    <col min="12547" max="12548" width="9.140625" style="4"/>
    <col min="12549" max="12549" width="9.28515625" style="4" bestFit="1" customWidth="1"/>
    <col min="12550" max="12550" width="14.7109375" style="4" customWidth="1"/>
    <col min="12551" max="12551" width="20.5703125" style="4" customWidth="1"/>
    <col min="12552" max="12552" width="15.85546875" style="4" customWidth="1"/>
    <col min="12553" max="12553" width="15.7109375" style="4" customWidth="1"/>
    <col min="12554" max="12554" width="14.85546875" style="4" customWidth="1"/>
    <col min="12555" max="12801" width="9.140625" style="4"/>
    <col min="12802" max="12802" width="68.28515625" style="4" customWidth="1"/>
    <col min="12803" max="12804" width="9.140625" style="4"/>
    <col min="12805" max="12805" width="9.28515625" style="4" bestFit="1" customWidth="1"/>
    <col min="12806" max="12806" width="14.7109375" style="4" customWidth="1"/>
    <col min="12807" max="12807" width="20.5703125" style="4" customWidth="1"/>
    <col min="12808" max="12808" width="15.85546875" style="4" customWidth="1"/>
    <col min="12809" max="12809" width="15.7109375" style="4" customWidth="1"/>
    <col min="12810" max="12810" width="14.85546875" style="4" customWidth="1"/>
    <col min="12811" max="13057" width="9.140625" style="4"/>
    <col min="13058" max="13058" width="68.28515625" style="4" customWidth="1"/>
    <col min="13059" max="13060" width="9.140625" style="4"/>
    <col min="13061" max="13061" width="9.28515625" style="4" bestFit="1" customWidth="1"/>
    <col min="13062" max="13062" width="14.7109375" style="4" customWidth="1"/>
    <col min="13063" max="13063" width="20.5703125" style="4" customWidth="1"/>
    <col min="13064" max="13064" width="15.85546875" style="4" customWidth="1"/>
    <col min="13065" max="13065" width="15.7109375" style="4" customWidth="1"/>
    <col min="13066" max="13066" width="14.85546875" style="4" customWidth="1"/>
    <col min="13067" max="13313" width="9.140625" style="4"/>
    <col min="13314" max="13314" width="68.28515625" style="4" customWidth="1"/>
    <col min="13315" max="13316" width="9.140625" style="4"/>
    <col min="13317" max="13317" width="9.28515625" style="4" bestFit="1" customWidth="1"/>
    <col min="13318" max="13318" width="14.7109375" style="4" customWidth="1"/>
    <col min="13319" max="13319" width="20.5703125" style="4" customWidth="1"/>
    <col min="13320" max="13320" width="15.85546875" style="4" customWidth="1"/>
    <col min="13321" max="13321" width="15.7109375" style="4" customWidth="1"/>
    <col min="13322" max="13322" width="14.85546875" style="4" customWidth="1"/>
    <col min="13323" max="13569" width="9.140625" style="4"/>
    <col min="13570" max="13570" width="68.28515625" style="4" customWidth="1"/>
    <col min="13571" max="13572" width="9.140625" style="4"/>
    <col min="13573" max="13573" width="9.28515625" style="4" bestFit="1" customWidth="1"/>
    <col min="13574" max="13574" width="14.7109375" style="4" customWidth="1"/>
    <col min="13575" max="13575" width="20.5703125" style="4" customWidth="1"/>
    <col min="13576" max="13576" width="15.85546875" style="4" customWidth="1"/>
    <col min="13577" max="13577" width="15.7109375" style="4" customWidth="1"/>
    <col min="13578" max="13578" width="14.85546875" style="4" customWidth="1"/>
    <col min="13579" max="13825" width="9.140625" style="4"/>
    <col min="13826" max="13826" width="68.28515625" style="4" customWidth="1"/>
    <col min="13827" max="13828" width="9.140625" style="4"/>
    <col min="13829" max="13829" width="9.28515625" style="4" bestFit="1" customWidth="1"/>
    <col min="13830" max="13830" width="14.7109375" style="4" customWidth="1"/>
    <col min="13831" max="13831" width="20.5703125" style="4" customWidth="1"/>
    <col min="13832" max="13832" width="15.85546875" style="4" customWidth="1"/>
    <col min="13833" max="13833" width="15.7109375" style="4" customWidth="1"/>
    <col min="13834" max="13834" width="14.85546875" style="4" customWidth="1"/>
    <col min="13835" max="14081" width="9.140625" style="4"/>
    <col min="14082" max="14082" width="68.28515625" style="4" customWidth="1"/>
    <col min="14083" max="14084" width="9.140625" style="4"/>
    <col min="14085" max="14085" width="9.28515625" style="4" bestFit="1" customWidth="1"/>
    <col min="14086" max="14086" width="14.7109375" style="4" customWidth="1"/>
    <col min="14087" max="14087" width="20.5703125" style="4" customWidth="1"/>
    <col min="14088" max="14088" width="15.85546875" style="4" customWidth="1"/>
    <col min="14089" max="14089" width="15.7109375" style="4" customWidth="1"/>
    <col min="14090" max="14090" width="14.85546875" style="4" customWidth="1"/>
    <col min="14091" max="14337" width="9.140625" style="4"/>
    <col min="14338" max="14338" width="68.28515625" style="4" customWidth="1"/>
    <col min="14339" max="14340" width="9.140625" style="4"/>
    <col min="14341" max="14341" width="9.28515625" style="4" bestFit="1" customWidth="1"/>
    <col min="14342" max="14342" width="14.7109375" style="4" customWidth="1"/>
    <col min="14343" max="14343" width="20.5703125" style="4" customWidth="1"/>
    <col min="14344" max="14344" width="15.85546875" style="4" customWidth="1"/>
    <col min="14345" max="14345" width="15.7109375" style="4" customWidth="1"/>
    <col min="14346" max="14346" width="14.85546875" style="4" customWidth="1"/>
    <col min="14347" max="14593" width="9.140625" style="4"/>
    <col min="14594" max="14594" width="68.28515625" style="4" customWidth="1"/>
    <col min="14595" max="14596" width="9.140625" style="4"/>
    <col min="14597" max="14597" width="9.28515625" style="4" bestFit="1" customWidth="1"/>
    <col min="14598" max="14598" width="14.7109375" style="4" customWidth="1"/>
    <col min="14599" max="14599" width="20.5703125" style="4" customWidth="1"/>
    <col min="14600" max="14600" width="15.85546875" style="4" customWidth="1"/>
    <col min="14601" max="14601" width="15.7109375" style="4" customWidth="1"/>
    <col min="14602" max="14602" width="14.85546875" style="4" customWidth="1"/>
    <col min="14603" max="14849" width="9.140625" style="4"/>
    <col min="14850" max="14850" width="68.28515625" style="4" customWidth="1"/>
    <col min="14851" max="14852" width="9.140625" style="4"/>
    <col min="14853" max="14853" width="9.28515625" style="4" bestFit="1" customWidth="1"/>
    <col min="14854" max="14854" width="14.7109375" style="4" customWidth="1"/>
    <col min="14855" max="14855" width="20.5703125" style="4" customWidth="1"/>
    <col min="14856" max="14856" width="15.85546875" style="4" customWidth="1"/>
    <col min="14857" max="14857" width="15.7109375" style="4" customWidth="1"/>
    <col min="14858" max="14858" width="14.85546875" style="4" customWidth="1"/>
    <col min="14859" max="15105" width="9.140625" style="4"/>
    <col min="15106" max="15106" width="68.28515625" style="4" customWidth="1"/>
    <col min="15107" max="15108" width="9.140625" style="4"/>
    <col min="15109" max="15109" width="9.28515625" style="4" bestFit="1" customWidth="1"/>
    <col min="15110" max="15110" width="14.7109375" style="4" customWidth="1"/>
    <col min="15111" max="15111" width="20.5703125" style="4" customWidth="1"/>
    <col min="15112" max="15112" width="15.85546875" style="4" customWidth="1"/>
    <col min="15113" max="15113" width="15.7109375" style="4" customWidth="1"/>
    <col min="15114" max="15114" width="14.85546875" style="4" customWidth="1"/>
    <col min="15115" max="15361" width="9.140625" style="4"/>
    <col min="15362" max="15362" width="68.28515625" style="4" customWidth="1"/>
    <col min="15363" max="15364" width="9.140625" style="4"/>
    <col min="15365" max="15365" width="9.28515625" style="4" bestFit="1" customWidth="1"/>
    <col min="15366" max="15366" width="14.7109375" style="4" customWidth="1"/>
    <col min="15367" max="15367" width="20.5703125" style="4" customWidth="1"/>
    <col min="15368" max="15368" width="15.85546875" style="4" customWidth="1"/>
    <col min="15369" max="15369" width="15.7109375" style="4" customWidth="1"/>
    <col min="15370" max="15370" width="14.85546875" style="4" customWidth="1"/>
    <col min="15371" max="15617" width="9.140625" style="4"/>
    <col min="15618" max="15618" width="68.28515625" style="4" customWidth="1"/>
    <col min="15619" max="15620" width="9.140625" style="4"/>
    <col min="15621" max="15621" width="9.28515625" style="4" bestFit="1" customWidth="1"/>
    <col min="15622" max="15622" width="14.7109375" style="4" customWidth="1"/>
    <col min="15623" max="15623" width="20.5703125" style="4" customWidth="1"/>
    <col min="15624" max="15624" width="15.85546875" style="4" customWidth="1"/>
    <col min="15625" max="15625" width="15.7109375" style="4" customWidth="1"/>
    <col min="15626" max="15626" width="14.85546875" style="4" customWidth="1"/>
    <col min="15627" max="15873" width="9.140625" style="4"/>
    <col min="15874" max="15874" width="68.28515625" style="4" customWidth="1"/>
    <col min="15875" max="15876" width="9.140625" style="4"/>
    <col min="15877" max="15877" width="9.28515625" style="4" bestFit="1" customWidth="1"/>
    <col min="15878" max="15878" width="14.7109375" style="4" customWidth="1"/>
    <col min="15879" max="15879" width="20.5703125" style="4" customWidth="1"/>
    <col min="15880" max="15880" width="15.85546875" style="4" customWidth="1"/>
    <col min="15881" max="15881" width="15.7109375" style="4" customWidth="1"/>
    <col min="15882" max="15882" width="14.85546875" style="4" customWidth="1"/>
    <col min="15883" max="16129" width="9.140625" style="4"/>
    <col min="16130" max="16130" width="68.28515625" style="4" customWidth="1"/>
    <col min="16131" max="16132" width="9.140625" style="4"/>
    <col min="16133" max="16133" width="9.28515625" style="4" bestFit="1" customWidth="1"/>
    <col min="16134" max="16134" width="14.7109375" style="4" customWidth="1"/>
    <col min="16135" max="16135" width="20.5703125" style="4" customWidth="1"/>
    <col min="16136" max="16136" width="15.85546875" style="4" customWidth="1"/>
    <col min="16137" max="16137" width="15.7109375" style="4" customWidth="1"/>
    <col min="16138" max="16138" width="14.85546875" style="4" customWidth="1"/>
    <col min="16139" max="16384" width="9.140625" style="4"/>
  </cols>
  <sheetData>
    <row r="1" spans="1:12" s="8" customFormat="1" ht="15.75" x14ac:dyDescent="0.25">
      <c r="C1" s="9"/>
      <c r="D1" s="9"/>
      <c r="E1" s="9"/>
      <c r="F1" s="9"/>
      <c r="H1" s="65" t="s">
        <v>192</v>
      </c>
      <c r="I1" s="65"/>
      <c r="J1" s="10"/>
      <c r="K1" s="10"/>
      <c r="L1" s="10"/>
    </row>
    <row r="2" spans="1:12" s="8" customFormat="1" ht="15.75" x14ac:dyDescent="0.25">
      <c r="C2" s="9"/>
      <c r="D2" s="9"/>
      <c r="E2" s="9"/>
      <c r="F2" s="9"/>
      <c r="H2" s="65" t="s">
        <v>0</v>
      </c>
      <c r="I2" s="65"/>
      <c r="J2" s="10"/>
      <c r="K2" s="10"/>
      <c r="L2" s="10"/>
    </row>
    <row r="3" spans="1:12" s="8" customFormat="1" ht="15.75" x14ac:dyDescent="0.25">
      <c r="C3" s="9"/>
      <c r="D3" s="9"/>
      <c r="E3" s="9"/>
      <c r="F3" s="9"/>
      <c r="H3" s="65" t="s">
        <v>1</v>
      </c>
      <c r="I3" s="65"/>
      <c r="J3" s="10"/>
      <c r="K3" s="10"/>
      <c r="L3" s="10"/>
    </row>
    <row r="4" spans="1:12" s="8" customFormat="1" ht="15.75" x14ac:dyDescent="0.25">
      <c r="C4" s="9"/>
      <c r="D4" s="9"/>
      <c r="E4" s="9"/>
      <c r="F4" s="9"/>
      <c r="H4" s="65" t="s">
        <v>196</v>
      </c>
      <c r="I4" s="65"/>
      <c r="J4" s="65"/>
      <c r="K4" s="65"/>
      <c r="L4" s="65"/>
    </row>
    <row r="6" spans="1:12" s="8" customFormat="1" ht="47.25" customHeight="1" x14ac:dyDescent="0.25">
      <c r="A6" s="66" t="s">
        <v>2</v>
      </c>
      <c r="B6" s="66"/>
      <c r="C6" s="66"/>
      <c r="D6" s="66"/>
      <c r="E6" s="66"/>
      <c r="F6" s="66"/>
      <c r="G6" s="66"/>
      <c r="H6" s="66"/>
    </row>
    <row r="8" spans="1:12" s="11" customFormat="1" ht="15" customHeight="1" x14ac:dyDescent="0.2">
      <c r="A8" s="59" t="s">
        <v>3</v>
      </c>
      <c r="B8" s="48"/>
      <c r="C8" s="59" t="s">
        <v>4</v>
      </c>
      <c r="D8" s="59" t="s">
        <v>5</v>
      </c>
      <c r="E8" s="59" t="s">
        <v>83</v>
      </c>
      <c r="F8" s="59" t="s">
        <v>6</v>
      </c>
      <c r="G8" s="59" t="s">
        <v>7</v>
      </c>
      <c r="H8" s="61" t="s">
        <v>8</v>
      </c>
      <c r="I8" s="62"/>
      <c r="J8" s="63"/>
    </row>
    <row r="9" spans="1:12" s="11" customFormat="1" ht="15" customHeight="1" x14ac:dyDescent="0.2">
      <c r="A9" s="60"/>
      <c r="B9" s="49"/>
      <c r="C9" s="60"/>
      <c r="D9" s="60"/>
      <c r="E9" s="60"/>
      <c r="F9" s="60"/>
      <c r="G9" s="60"/>
      <c r="H9" s="64" t="s">
        <v>9</v>
      </c>
      <c r="I9" s="64" t="s">
        <v>180</v>
      </c>
      <c r="J9" s="64" t="s">
        <v>10</v>
      </c>
    </row>
    <row r="10" spans="1:12" s="11" customFormat="1" ht="15" customHeight="1" x14ac:dyDescent="0.2">
      <c r="A10" s="60"/>
      <c r="B10" s="49"/>
      <c r="C10" s="60"/>
      <c r="D10" s="60"/>
      <c r="E10" s="60"/>
      <c r="F10" s="60"/>
      <c r="G10" s="60"/>
      <c r="H10" s="60"/>
      <c r="I10" s="60"/>
      <c r="J10" s="60"/>
    </row>
    <row r="11" spans="1:12" s="11" customFormat="1" ht="74.25" customHeight="1" x14ac:dyDescent="0.2">
      <c r="A11" s="60"/>
      <c r="B11" s="49" t="s">
        <v>92</v>
      </c>
      <c r="C11" s="60"/>
      <c r="D11" s="60"/>
      <c r="E11" s="60"/>
      <c r="F11" s="60"/>
      <c r="G11" s="60"/>
      <c r="H11" s="60"/>
      <c r="I11" s="60"/>
      <c r="J11" s="60"/>
    </row>
    <row r="12" spans="1:12" s="14" customFormat="1" ht="14.25" customHeight="1" x14ac:dyDescent="0.15">
      <c r="A12" s="12">
        <v>1</v>
      </c>
      <c r="B12" s="12"/>
      <c r="C12" s="13">
        <v>2</v>
      </c>
      <c r="D12" s="13">
        <v>3</v>
      </c>
      <c r="E12" s="13">
        <v>4</v>
      </c>
      <c r="F12" s="13">
        <v>5</v>
      </c>
      <c r="G12" s="13">
        <v>6</v>
      </c>
      <c r="H12" s="12">
        <v>7</v>
      </c>
      <c r="I12" s="12">
        <v>8</v>
      </c>
      <c r="J12" s="12">
        <v>9</v>
      </c>
    </row>
    <row r="13" spans="1:12" ht="14.25" customHeight="1" x14ac:dyDescent="0.25">
      <c r="A13" s="57" t="s">
        <v>11</v>
      </c>
      <c r="B13" s="57"/>
      <c r="C13" s="58"/>
      <c r="D13" s="58"/>
      <c r="E13" s="58"/>
      <c r="F13" s="58"/>
      <c r="G13" s="58"/>
      <c r="H13" s="58"/>
      <c r="I13" s="58"/>
      <c r="J13" s="58"/>
    </row>
    <row r="14" spans="1:12" ht="80.25" customHeight="1" x14ac:dyDescent="0.25">
      <c r="A14" s="15" t="s">
        <v>136</v>
      </c>
      <c r="B14" s="15"/>
      <c r="C14" s="16"/>
      <c r="D14" s="16"/>
      <c r="E14" s="6"/>
      <c r="F14" s="6"/>
      <c r="G14" s="7">
        <f>SUM(G15:G16)</f>
        <v>11839.8</v>
      </c>
      <c r="H14" s="7">
        <f t="shared" ref="H14:I14" si="0">SUM(H15:H16)</f>
        <v>247.8</v>
      </c>
      <c r="I14" s="7">
        <f t="shared" si="0"/>
        <v>11592</v>
      </c>
      <c r="J14" s="7">
        <f>SUM(J15:J16)</f>
        <v>0</v>
      </c>
    </row>
    <row r="15" spans="1:12" ht="22.5" customHeight="1" x14ac:dyDescent="0.25">
      <c r="A15" s="17" t="s">
        <v>84</v>
      </c>
      <c r="B15" s="17"/>
      <c r="C15" s="18" t="s">
        <v>12</v>
      </c>
      <c r="D15" s="18" t="s">
        <v>13</v>
      </c>
      <c r="E15" s="2" t="s">
        <v>14</v>
      </c>
      <c r="F15" s="2" t="s">
        <v>15</v>
      </c>
      <c r="G15" s="3">
        <f>SUM(H15:I15)</f>
        <v>11592</v>
      </c>
      <c r="H15" s="3"/>
      <c r="I15" s="3">
        <v>11592</v>
      </c>
      <c r="J15" s="3"/>
    </row>
    <row r="16" spans="1:12" ht="24.75" customHeight="1" x14ac:dyDescent="0.25">
      <c r="A16" s="17" t="s">
        <v>84</v>
      </c>
      <c r="B16" s="17" t="s">
        <v>140</v>
      </c>
      <c r="C16" s="18" t="s">
        <v>12</v>
      </c>
      <c r="D16" s="18" t="s">
        <v>13</v>
      </c>
      <c r="E16" s="2" t="s">
        <v>14</v>
      </c>
      <c r="F16" s="2" t="s">
        <v>16</v>
      </c>
      <c r="G16" s="3">
        <f>SUM(H16:I16)</f>
        <v>247.8</v>
      </c>
      <c r="H16" s="3">
        <v>247.8</v>
      </c>
      <c r="I16" s="3"/>
      <c r="J16" s="3"/>
    </row>
    <row r="17" spans="1:10" ht="60" customHeight="1" x14ac:dyDescent="0.25">
      <c r="A17" s="19" t="s">
        <v>195</v>
      </c>
      <c r="B17" s="19"/>
      <c r="C17" s="16"/>
      <c r="D17" s="16"/>
      <c r="E17" s="6"/>
      <c r="F17" s="6"/>
      <c r="G17" s="7">
        <f>SUM(G18:G19)</f>
        <v>8433.2999999999993</v>
      </c>
      <c r="H17" s="7">
        <f t="shared" ref="H17:I17" si="1">SUM(H18:H19)</f>
        <v>843.3</v>
      </c>
      <c r="I17" s="7">
        <f t="shared" si="1"/>
        <v>7590</v>
      </c>
      <c r="J17" s="7">
        <f>SUM(J18:J19)</f>
        <v>0</v>
      </c>
    </row>
    <row r="18" spans="1:10" ht="21.75" customHeight="1" x14ac:dyDescent="0.25">
      <c r="A18" s="20" t="s">
        <v>85</v>
      </c>
      <c r="B18" s="20"/>
      <c r="C18" s="18" t="s">
        <v>17</v>
      </c>
      <c r="D18" s="18" t="s">
        <v>13</v>
      </c>
      <c r="E18" s="2" t="s">
        <v>18</v>
      </c>
      <c r="F18" s="2" t="s">
        <v>19</v>
      </c>
      <c r="G18" s="3">
        <f>SUM(H18:I18)</f>
        <v>7590</v>
      </c>
      <c r="H18" s="3"/>
      <c r="I18" s="3">
        <v>7590</v>
      </c>
      <c r="J18" s="3"/>
    </row>
    <row r="19" spans="1:10" ht="23.25" customHeight="1" x14ac:dyDescent="0.25">
      <c r="A19" s="20" t="s">
        <v>85</v>
      </c>
      <c r="B19" s="20"/>
      <c r="C19" s="18" t="s">
        <v>17</v>
      </c>
      <c r="D19" s="18" t="s">
        <v>13</v>
      </c>
      <c r="E19" s="2" t="s">
        <v>18</v>
      </c>
      <c r="F19" s="2" t="s">
        <v>20</v>
      </c>
      <c r="G19" s="3">
        <f>SUM(H19:I19)</f>
        <v>843.3</v>
      </c>
      <c r="H19" s="21">
        <v>843.3</v>
      </c>
      <c r="I19" s="3"/>
      <c r="J19" s="3"/>
    </row>
    <row r="20" spans="1:10" ht="15.75" x14ac:dyDescent="0.25">
      <c r="A20" s="19" t="s">
        <v>137</v>
      </c>
      <c r="B20" s="19"/>
      <c r="C20" s="16"/>
      <c r="D20" s="16"/>
      <c r="E20" s="6"/>
      <c r="F20" s="6"/>
      <c r="G20" s="7">
        <f>SUM(G21)</f>
        <v>3802.9</v>
      </c>
      <c r="H20" s="7">
        <f t="shared" ref="H20:I20" si="2">SUM(H21)</f>
        <v>0</v>
      </c>
      <c r="I20" s="7">
        <f t="shared" si="2"/>
        <v>3802.9</v>
      </c>
      <c r="J20" s="7"/>
    </row>
    <row r="21" spans="1:10" ht="24.75" customHeight="1" x14ac:dyDescent="0.25">
      <c r="A21" s="20" t="s">
        <v>85</v>
      </c>
      <c r="B21" s="20"/>
      <c r="C21" s="18" t="s">
        <v>17</v>
      </c>
      <c r="D21" s="18" t="s">
        <v>21</v>
      </c>
      <c r="E21" s="2" t="s">
        <v>22</v>
      </c>
      <c r="F21" s="2" t="s">
        <v>23</v>
      </c>
      <c r="G21" s="3">
        <f>SUM(H21:I21)</f>
        <v>3802.9</v>
      </c>
      <c r="H21" s="3"/>
      <c r="I21" s="3">
        <v>3802.9</v>
      </c>
      <c r="J21" s="7"/>
    </row>
    <row r="22" spans="1:10" ht="43.5" x14ac:dyDescent="0.25">
      <c r="A22" s="5" t="s">
        <v>138</v>
      </c>
      <c r="B22" s="5"/>
      <c r="C22" s="22"/>
      <c r="D22" s="22"/>
      <c r="E22" s="22"/>
      <c r="F22" s="22"/>
      <c r="G22" s="7">
        <f>SUM(G23:G24)</f>
        <v>15364</v>
      </c>
      <c r="H22" s="7">
        <f t="shared" ref="H22:I22" si="3">SUM(H23:H24)</f>
        <v>0</v>
      </c>
      <c r="I22" s="7">
        <f t="shared" si="3"/>
        <v>15364</v>
      </c>
      <c r="J22" s="7">
        <f>SUM(J23:J24)</f>
        <v>0</v>
      </c>
    </row>
    <row r="23" spans="1:10" ht="17.25" customHeight="1" x14ac:dyDescent="0.25">
      <c r="A23" s="20" t="s">
        <v>85</v>
      </c>
      <c r="B23" s="20"/>
      <c r="C23" s="2" t="s">
        <v>17</v>
      </c>
      <c r="D23" s="2" t="s">
        <v>21</v>
      </c>
      <c r="E23" s="2" t="s">
        <v>25</v>
      </c>
      <c r="F23" s="2" t="s">
        <v>24</v>
      </c>
      <c r="G23" s="3">
        <f>SUM(H23:I23)</f>
        <v>9664</v>
      </c>
      <c r="H23" s="3"/>
      <c r="I23" s="3">
        <v>9664</v>
      </c>
      <c r="J23" s="3"/>
    </row>
    <row r="24" spans="1:10" ht="18.75" customHeight="1" x14ac:dyDescent="0.25">
      <c r="A24" s="20" t="s">
        <v>85</v>
      </c>
      <c r="B24" s="20"/>
      <c r="C24" s="2" t="s">
        <v>17</v>
      </c>
      <c r="D24" s="2" t="s">
        <v>21</v>
      </c>
      <c r="E24" s="2" t="s">
        <v>26</v>
      </c>
      <c r="F24" s="2" t="s">
        <v>24</v>
      </c>
      <c r="G24" s="3">
        <f>SUM(H24:I24)</f>
        <v>5700</v>
      </c>
      <c r="H24" s="3"/>
      <c r="I24" s="3">
        <v>5700</v>
      </c>
      <c r="J24" s="3"/>
    </row>
    <row r="25" spans="1:10" ht="61.5" customHeight="1" x14ac:dyDescent="0.25">
      <c r="A25" s="5" t="s">
        <v>139</v>
      </c>
      <c r="B25" s="5"/>
      <c r="C25" s="6"/>
      <c r="D25" s="6"/>
      <c r="E25" s="6"/>
      <c r="F25" s="6"/>
      <c r="G25" s="7">
        <f>SUM(G26:G28)</f>
        <v>34907.1</v>
      </c>
      <c r="H25" s="7">
        <f t="shared" ref="H25:I25" si="4">SUM(H26:H28)</f>
        <v>6842.1</v>
      </c>
      <c r="I25" s="7">
        <f t="shared" si="4"/>
        <v>28065</v>
      </c>
      <c r="J25" s="7">
        <f>SUM(J27:J28)</f>
        <v>0</v>
      </c>
    </row>
    <row r="26" spans="1:10" ht="21" customHeight="1" x14ac:dyDescent="0.25">
      <c r="A26" s="1" t="s">
        <v>85</v>
      </c>
      <c r="B26" s="5"/>
      <c r="C26" s="2" t="s">
        <v>17</v>
      </c>
      <c r="D26" s="2" t="s">
        <v>21</v>
      </c>
      <c r="E26" s="2" t="s">
        <v>53</v>
      </c>
      <c r="F26" s="2" t="s">
        <v>187</v>
      </c>
      <c r="G26" s="3">
        <f>SUM(H26:I26)</f>
        <v>5000</v>
      </c>
      <c r="H26" s="3">
        <v>5000</v>
      </c>
      <c r="I26" s="3"/>
      <c r="J26" s="7"/>
    </row>
    <row r="27" spans="1:10" ht="21" customHeight="1" x14ac:dyDescent="0.25">
      <c r="A27" s="1" t="s">
        <v>86</v>
      </c>
      <c r="B27" s="1"/>
      <c r="C27" s="23" t="s">
        <v>17</v>
      </c>
      <c r="D27" s="23" t="s">
        <v>21</v>
      </c>
      <c r="E27" s="23" t="s">
        <v>14</v>
      </c>
      <c r="F27" s="24">
        <v>5226105</v>
      </c>
      <c r="G27" s="25">
        <f>SUM(H27:I27)</f>
        <v>28065</v>
      </c>
      <c r="H27" s="25"/>
      <c r="I27" s="25">
        <v>28065</v>
      </c>
      <c r="J27" s="25"/>
    </row>
    <row r="28" spans="1:10" ht="21" customHeight="1" x14ac:dyDescent="0.25">
      <c r="A28" s="1" t="s">
        <v>86</v>
      </c>
      <c r="B28" s="1" t="s">
        <v>103</v>
      </c>
      <c r="C28" s="23" t="s">
        <v>17</v>
      </c>
      <c r="D28" s="23" t="s">
        <v>21</v>
      </c>
      <c r="E28" s="23" t="s">
        <v>14</v>
      </c>
      <c r="F28" s="24">
        <v>7950105</v>
      </c>
      <c r="G28" s="25">
        <f>SUM(H28:I28)</f>
        <v>1842.1</v>
      </c>
      <c r="H28" s="25">
        <v>1842.1</v>
      </c>
      <c r="I28" s="25"/>
      <c r="J28" s="25"/>
    </row>
    <row r="29" spans="1:10" ht="74.25" customHeight="1" x14ac:dyDescent="0.25">
      <c r="A29" s="5" t="s">
        <v>145</v>
      </c>
      <c r="B29" s="5"/>
      <c r="C29" s="6"/>
      <c r="D29" s="6"/>
      <c r="E29" s="6"/>
      <c r="F29" s="6"/>
      <c r="G29" s="7">
        <f>SUM(G30:G31)</f>
        <v>300</v>
      </c>
      <c r="H29" s="7">
        <f t="shared" ref="H29:I29" si="5">SUM(H30:H31)</f>
        <v>300</v>
      </c>
      <c r="I29" s="7">
        <f t="shared" si="5"/>
        <v>0</v>
      </c>
      <c r="J29" s="7">
        <f>SUM(J30:J31)</f>
        <v>0</v>
      </c>
    </row>
    <row r="30" spans="1:10" ht="21.75" customHeight="1" x14ac:dyDescent="0.25">
      <c r="A30" s="20" t="s">
        <v>85</v>
      </c>
      <c r="B30" s="20"/>
      <c r="C30" s="2" t="s">
        <v>17</v>
      </c>
      <c r="D30" s="2" t="s">
        <v>21</v>
      </c>
      <c r="E30" s="2" t="s">
        <v>26</v>
      </c>
      <c r="F30" s="2" t="s">
        <v>27</v>
      </c>
      <c r="G30" s="3">
        <f>SUM(H30:I30)</f>
        <v>0</v>
      </c>
      <c r="H30" s="3"/>
      <c r="I30" s="3"/>
      <c r="J30" s="3"/>
    </row>
    <row r="31" spans="1:10" ht="21.75" customHeight="1" x14ac:dyDescent="0.25">
      <c r="A31" s="20" t="s">
        <v>85</v>
      </c>
      <c r="B31" s="20" t="s">
        <v>99</v>
      </c>
      <c r="C31" s="2" t="s">
        <v>17</v>
      </c>
      <c r="D31" s="2" t="s">
        <v>21</v>
      </c>
      <c r="E31" s="2" t="s">
        <v>26</v>
      </c>
      <c r="F31" s="2" t="s">
        <v>28</v>
      </c>
      <c r="G31" s="3">
        <f>SUM(H31:I31)</f>
        <v>300</v>
      </c>
      <c r="H31" s="3">
        <v>300</v>
      </c>
      <c r="I31" s="3"/>
      <c r="J31" s="3"/>
    </row>
    <row r="32" spans="1:10" ht="100.5" customHeight="1" x14ac:dyDescent="0.25">
      <c r="A32" s="5" t="s">
        <v>146</v>
      </c>
      <c r="B32" s="5"/>
      <c r="C32" s="6"/>
      <c r="D32" s="6"/>
      <c r="E32" s="6"/>
      <c r="F32" s="6"/>
      <c r="G32" s="7">
        <f>SUM(G33:G36)</f>
        <v>15000</v>
      </c>
      <c r="H32" s="7">
        <f t="shared" ref="H32:I32" si="6">SUM(H33:H36)</f>
        <v>15000</v>
      </c>
      <c r="I32" s="7">
        <f t="shared" si="6"/>
        <v>0</v>
      </c>
      <c r="J32" s="7">
        <f>SUM(J33:J36)</f>
        <v>0</v>
      </c>
    </row>
    <row r="33" spans="1:10" ht="33" customHeight="1" x14ac:dyDescent="0.25">
      <c r="A33" s="1" t="s">
        <v>87</v>
      </c>
      <c r="B33" s="1"/>
      <c r="C33" s="2" t="s">
        <v>17</v>
      </c>
      <c r="D33" s="2" t="s">
        <v>21</v>
      </c>
      <c r="E33" s="2" t="s">
        <v>26</v>
      </c>
      <c r="F33" s="2" t="s">
        <v>29</v>
      </c>
      <c r="G33" s="3">
        <f>SUM(H33:I33)</f>
        <v>0</v>
      </c>
      <c r="H33" s="3"/>
      <c r="I33" s="3"/>
      <c r="J33" s="3"/>
    </row>
    <row r="34" spans="1:10" ht="21" customHeight="1" x14ac:dyDescent="0.25">
      <c r="A34" s="20" t="s">
        <v>85</v>
      </c>
      <c r="B34" s="20" t="s">
        <v>104</v>
      </c>
      <c r="C34" s="2" t="s">
        <v>17</v>
      </c>
      <c r="D34" s="2" t="s">
        <v>21</v>
      </c>
      <c r="E34" s="2" t="s">
        <v>26</v>
      </c>
      <c r="F34" s="2" t="s">
        <v>30</v>
      </c>
      <c r="G34" s="3">
        <f t="shared" ref="G34:G36" si="7">SUM(H34:I34)</f>
        <v>5000</v>
      </c>
      <c r="H34" s="3">
        <v>5000</v>
      </c>
      <c r="I34" s="3"/>
      <c r="J34" s="3"/>
    </row>
    <row r="35" spans="1:10" ht="30" x14ac:dyDescent="0.25">
      <c r="A35" s="1" t="s">
        <v>88</v>
      </c>
      <c r="B35" s="1"/>
      <c r="C35" s="2" t="s">
        <v>12</v>
      </c>
      <c r="D35" s="2" t="s">
        <v>25</v>
      </c>
      <c r="E35" s="2" t="s">
        <v>22</v>
      </c>
      <c r="F35" s="2" t="s">
        <v>31</v>
      </c>
      <c r="G35" s="3">
        <f t="shared" si="7"/>
        <v>0</v>
      </c>
      <c r="H35" s="3"/>
      <c r="I35" s="3"/>
      <c r="J35" s="3"/>
    </row>
    <row r="36" spans="1:10" ht="25.5" customHeight="1" x14ac:dyDescent="0.25">
      <c r="A36" s="1" t="s">
        <v>84</v>
      </c>
      <c r="B36" s="1" t="s">
        <v>101</v>
      </c>
      <c r="C36" s="2" t="s">
        <v>12</v>
      </c>
      <c r="D36" s="2" t="s">
        <v>25</v>
      </c>
      <c r="E36" s="2" t="s">
        <v>22</v>
      </c>
      <c r="F36" s="2" t="s">
        <v>32</v>
      </c>
      <c r="G36" s="3">
        <f t="shared" si="7"/>
        <v>10000</v>
      </c>
      <c r="H36" s="3">
        <v>10000</v>
      </c>
      <c r="I36" s="3"/>
      <c r="J36" s="3"/>
    </row>
    <row r="37" spans="1:10" ht="86.25" x14ac:dyDescent="0.25">
      <c r="A37" s="5" t="s">
        <v>147</v>
      </c>
      <c r="B37" s="5"/>
      <c r="C37" s="6"/>
      <c r="D37" s="6"/>
      <c r="E37" s="6"/>
      <c r="F37" s="6"/>
      <c r="G37" s="7">
        <f>SUM(G38:G39)</f>
        <v>2000</v>
      </c>
      <c r="H37" s="7">
        <f t="shared" ref="H37:I37" si="8">SUM(H38:H39)</f>
        <v>2000</v>
      </c>
      <c r="I37" s="7">
        <f t="shared" si="8"/>
        <v>0</v>
      </c>
      <c r="J37" s="7">
        <f>SUM(J38:J39)</f>
        <v>0</v>
      </c>
    </row>
    <row r="38" spans="1:10" ht="21.75" customHeight="1" x14ac:dyDescent="0.25">
      <c r="A38" s="1" t="s">
        <v>85</v>
      </c>
      <c r="B38" s="1"/>
      <c r="C38" s="2" t="s">
        <v>17</v>
      </c>
      <c r="D38" s="2" t="s">
        <v>21</v>
      </c>
      <c r="E38" s="2" t="s">
        <v>26</v>
      </c>
      <c r="F38" s="2" t="s">
        <v>33</v>
      </c>
      <c r="G38" s="3">
        <f>SUM(H38:I38)</f>
        <v>0</v>
      </c>
      <c r="H38" s="3"/>
      <c r="I38" s="3"/>
      <c r="J38" s="3"/>
    </row>
    <row r="39" spans="1:10" ht="19.5" customHeight="1" x14ac:dyDescent="0.25">
      <c r="A39" s="1" t="s">
        <v>85</v>
      </c>
      <c r="B39" s="1" t="s">
        <v>106</v>
      </c>
      <c r="C39" s="2" t="s">
        <v>17</v>
      </c>
      <c r="D39" s="2" t="s">
        <v>21</v>
      </c>
      <c r="E39" s="2" t="s">
        <v>26</v>
      </c>
      <c r="F39" s="2" t="s">
        <v>34</v>
      </c>
      <c r="G39" s="3">
        <f>SUM(H39:I39)</f>
        <v>2000</v>
      </c>
      <c r="H39" s="3">
        <v>2000</v>
      </c>
      <c r="I39" s="3"/>
      <c r="J39" s="3"/>
    </row>
    <row r="40" spans="1:10" ht="29.25" x14ac:dyDescent="0.25">
      <c r="A40" s="5" t="s">
        <v>108</v>
      </c>
      <c r="B40" s="5"/>
      <c r="C40" s="6"/>
      <c r="D40" s="6"/>
      <c r="E40" s="6"/>
      <c r="F40" s="6"/>
      <c r="G40" s="7">
        <f>SUM(G41:G42)</f>
        <v>14666.6</v>
      </c>
      <c r="H40" s="7">
        <f t="shared" ref="H40:I40" si="9">SUM(H41:H42)</f>
        <v>1000.2</v>
      </c>
      <c r="I40" s="7">
        <f t="shared" si="9"/>
        <v>13666.4</v>
      </c>
      <c r="J40" s="7">
        <f>SUM(J41:J42)</f>
        <v>0</v>
      </c>
    </row>
    <row r="41" spans="1:10" ht="18.75" customHeight="1" x14ac:dyDescent="0.25">
      <c r="A41" s="20" t="s">
        <v>85</v>
      </c>
      <c r="B41" s="20"/>
      <c r="C41" s="2" t="s">
        <v>17</v>
      </c>
      <c r="D41" s="2" t="s">
        <v>25</v>
      </c>
      <c r="E41" s="2" t="s">
        <v>22</v>
      </c>
      <c r="F41" s="2" t="s">
        <v>35</v>
      </c>
      <c r="G41" s="3">
        <f>SUM(H41:I41)</f>
        <v>13666.4</v>
      </c>
      <c r="H41" s="3"/>
      <c r="I41" s="3">
        <v>13666.4</v>
      </c>
      <c r="J41" s="3"/>
    </row>
    <row r="42" spans="1:10" ht="20.25" customHeight="1" x14ac:dyDescent="0.25">
      <c r="A42" s="20" t="s">
        <v>85</v>
      </c>
      <c r="B42" s="20" t="s">
        <v>109</v>
      </c>
      <c r="C42" s="2" t="s">
        <v>17</v>
      </c>
      <c r="D42" s="2" t="s">
        <v>25</v>
      </c>
      <c r="E42" s="2" t="s">
        <v>22</v>
      </c>
      <c r="F42" s="2" t="s">
        <v>36</v>
      </c>
      <c r="G42" s="3">
        <f>SUM(H42:I42)</f>
        <v>1000.2</v>
      </c>
      <c r="H42" s="3">
        <v>1000.2</v>
      </c>
      <c r="I42" s="3"/>
      <c r="J42" s="3"/>
    </row>
    <row r="43" spans="1:10" ht="76.5" customHeight="1" x14ac:dyDescent="0.25">
      <c r="A43" s="5" t="s">
        <v>148</v>
      </c>
      <c r="B43" s="5"/>
      <c r="C43" s="6"/>
      <c r="D43" s="6"/>
      <c r="E43" s="6"/>
      <c r="F43" s="6"/>
      <c r="G43" s="7">
        <f>SUM(G44:G47)</f>
        <v>14361.3</v>
      </c>
      <c r="H43" s="7">
        <f t="shared" ref="H43:I43" si="10">SUM(H44:H47)</f>
        <v>8607</v>
      </c>
      <c r="I43" s="7">
        <f t="shared" si="10"/>
        <v>5754.3</v>
      </c>
      <c r="J43" s="7">
        <f>SUM(J44:J46)</f>
        <v>0</v>
      </c>
    </row>
    <row r="44" spans="1:10" ht="30" x14ac:dyDescent="0.25">
      <c r="A44" s="1" t="s">
        <v>172</v>
      </c>
      <c r="B44" s="1"/>
      <c r="C44" s="2" t="s">
        <v>17</v>
      </c>
      <c r="D44" s="2" t="s">
        <v>25</v>
      </c>
      <c r="E44" s="2" t="s">
        <v>37</v>
      </c>
      <c r="F44" s="2" t="s">
        <v>38</v>
      </c>
      <c r="G44" s="26">
        <f>SUM(H44:I44)</f>
        <v>5754.3</v>
      </c>
      <c r="H44" s="3"/>
      <c r="I44" s="3">
        <v>5754.3</v>
      </c>
      <c r="J44" s="3"/>
    </row>
    <row r="45" spans="1:10" ht="23.25" customHeight="1" x14ac:dyDescent="0.25">
      <c r="A45" s="1" t="s">
        <v>89</v>
      </c>
      <c r="B45" s="1"/>
      <c r="C45" s="2" t="s">
        <v>17</v>
      </c>
      <c r="D45" s="2" t="s">
        <v>25</v>
      </c>
      <c r="E45" s="2" t="s">
        <v>37</v>
      </c>
      <c r="F45" s="2" t="s">
        <v>38</v>
      </c>
      <c r="G45" s="26">
        <f t="shared" ref="G45:G46" si="11">SUM(H45:I45)</f>
        <v>0</v>
      </c>
      <c r="H45" s="27"/>
      <c r="I45" s="27"/>
      <c r="J45" s="27"/>
    </row>
    <row r="46" spans="1:10" ht="24" customHeight="1" x14ac:dyDescent="0.25">
      <c r="A46" s="1" t="s">
        <v>89</v>
      </c>
      <c r="B46" s="1" t="s">
        <v>111</v>
      </c>
      <c r="C46" s="23" t="s">
        <v>17</v>
      </c>
      <c r="D46" s="23" t="s">
        <v>25</v>
      </c>
      <c r="E46" s="23" t="s">
        <v>37</v>
      </c>
      <c r="F46" s="23" t="s">
        <v>39</v>
      </c>
      <c r="G46" s="26">
        <f t="shared" si="11"/>
        <v>1607</v>
      </c>
      <c r="H46" s="26">
        <v>1607</v>
      </c>
      <c r="I46" s="28"/>
      <c r="J46" s="28"/>
    </row>
    <row r="47" spans="1:10" ht="29.25" customHeight="1" x14ac:dyDescent="0.25">
      <c r="A47" s="1" t="s">
        <v>189</v>
      </c>
      <c r="B47" s="1"/>
      <c r="C47" s="23"/>
      <c r="D47" s="23"/>
      <c r="E47" s="23"/>
      <c r="F47" s="23"/>
      <c r="G47" s="26">
        <f>SUM(H47:I47)</f>
        <v>7000</v>
      </c>
      <c r="H47" s="26">
        <v>7000</v>
      </c>
      <c r="I47" s="28"/>
      <c r="J47" s="28"/>
    </row>
    <row r="48" spans="1:10" ht="37.5" customHeight="1" x14ac:dyDescent="0.25">
      <c r="A48" s="5" t="s">
        <v>143</v>
      </c>
      <c r="B48" s="5"/>
      <c r="C48" s="6"/>
      <c r="D48" s="6"/>
      <c r="E48" s="6"/>
      <c r="F48" s="6"/>
      <c r="G48" s="29">
        <f>SUM(G49:G52)</f>
        <v>2999.7000000000003</v>
      </c>
      <c r="H48" s="29">
        <f t="shared" ref="H48:I48" si="12">SUM(H49:H52)</f>
        <v>240.8</v>
      </c>
      <c r="I48" s="29">
        <f t="shared" si="12"/>
        <v>2758.9</v>
      </c>
      <c r="J48" s="29">
        <f>SUM(J49:J52)</f>
        <v>0</v>
      </c>
    </row>
    <row r="49" spans="1:11" ht="45" x14ac:dyDescent="0.25">
      <c r="A49" s="1" t="s">
        <v>141</v>
      </c>
      <c r="B49" s="1"/>
      <c r="C49" s="2" t="s">
        <v>12</v>
      </c>
      <c r="D49" s="2" t="s">
        <v>40</v>
      </c>
      <c r="E49" s="2" t="s">
        <v>14</v>
      </c>
      <c r="F49" s="2" t="s">
        <v>41</v>
      </c>
      <c r="G49" s="27">
        <f>SUM(H49:I49)</f>
        <v>800</v>
      </c>
      <c r="H49" s="27"/>
      <c r="I49" s="27">
        <v>800</v>
      </c>
      <c r="J49" s="27"/>
    </row>
    <row r="50" spans="1:11" ht="45" hidden="1" x14ac:dyDescent="0.25">
      <c r="A50" s="1" t="s">
        <v>141</v>
      </c>
      <c r="B50" s="1"/>
      <c r="C50" s="2" t="s">
        <v>12</v>
      </c>
      <c r="D50" s="2" t="s">
        <v>40</v>
      </c>
      <c r="E50" s="2" t="s">
        <v>14</v>
      </c>
      <c r="F50" s="2" t="s">
        <v>42</v>
      </c>
      <c r="G50" s="27">
        <f t="shared" ref="G50:G52" si="13">SUM(H50:I50)</f>
        <v>0</v>
      </c>
      <c r="H50" s="27"/>
      <c r="I50" s="27"/>
      <c r="J50" s="27"/>
    </row>
    <row r="51" spans="1:11" ht="30" x14ac:dyDescent="0.25">
      <c r="A51" s="30" t="s">
        <v>90</v>
      </c>
      <c r="B51" s="30"/>
      <c r="C51" s="2" t="s">
        <v>12</v>
      </c>
      <c r="D51" s="2" t="s">
        <v>43</v>
      </c>
      <c r="E51" s="2" t="s">
        <v>13</v>
      </c>
      <c r="F51" s="2" t="s">
        <v>44</v>
      </c>
      <c r="G51" s="27">
        <f t="shared" si="13"/>
        <v>1958.9</v>
      </c>
      <c r="H51" s="3"/>
      <c r="I51" s="3">
        <v>1958.9</v>
      </c>
      <c r="J51" s="3"/>
    </row>
    <row r="52" spans="1:11" ht="30" x14ac:dyDescent="0.25">
      <c r="A52" s="30" t="s">
        <v>91</v>
      </c>
      <c r="B52" s="30" t="s">
        <v>144</v>
      </c>
      <c r="C52" s="2" t="s">
        <v>12</v>
      </c>
      <c r="D52" s="2" t="s">
        <v>43</v>
      </c>
      <c r="E52" s="2" t="s">
        <v>13</v>
      </c>
      <c r="F52" s="2" t="s">
        <v>45</v>
      </c>
      <c r="G52" s="27">
        <f t="shared" si="13"/>
        <v>240.8</v>
      </c>
      <c r="H52" s="27">
        <v>240.8</v>
      </c>
      <c r="I52" s="27"/>
      <c r="J52" s="27"/>
    </row>
    <row r="53" spans="1:11" ht="42.75" customHeight="1" x14ac:dyDescent="0.25">
      <c r="A53" s="5" t="s">
        <v>114</v>
      </c>
      <c r="B53" s="5"/>
      <c r="C53" s="6"/>
      <c r="D53" s="6"/>
      <c r="E53" s="6"/>
      <c r="F53" s="6"/>
      <c r="G53" s="29">
        <f>SUM(G54+G58+G62)</f>
        <v>106454.2</v>
      </c>
      <c r="H53" s="29">
        <f t="shared" ref="H53:I53" si="14">SUM(H54+H58+H62)</f>
        <v>33447.199999999997</v>
      </c>
      <c r="I53" s="29">
        <f t="shared" si="14"/>
        <v>73007</v>
      </c>
      <c r="J53" s="29">
        <f t="shared" ref="J53" si="15">SUM(J54+J58+J62)</f>
        <v>0</v>
      </c>
    </row>
    <row r="54" spans="1:11" ht="78.75" customHeight="1" x14ac:dyDescent="0.25">
      <c r="A54" s="5" t="s">
        <v>115</v>
      </c>
      <c r="B54" s="5"/>
      <c r="C54" s="6"/>
      <c r="D54" s="6"/>
      <c r="E54" s="6"/>
      <c r="F54" s="6"/>
      <c r="G54" s="29">
        <f>SUM(G55:G57)</f>
        <v>21248</v>
      </c>
      <c r="H54" s="29">
        <f t="shared" ref="H54:I54" si="16">SUM(H55:H57)</f>
        <v>21248</v>
      </c>
      <c r="I54" s="29">
        <f t="shared" si="16"/>
        <v>0</v>
      </c>
      <c r="J54" s="29">
        <f t="shared" ref="J54" si="17">SUM(J55:J57)</f>
        <v>0</v>
      </c>
    </row>
    <row r="55" spans="1:11" ht="19.5" customHeight="1" x14ac:dyDescent="0.25">
      <c r="A55" s="1" t="s">
        <v>116</v>
      </c>
      <c r="B55" s="1"/>
      <c r="C55" s="2" t="s">
        <v>17</v>
      </c>
      <c r="D55" s="2" t="s">
        <v>40</v>
      </c>
      <c r="E55" s="2" t="s">
        <v>22</v>
      </c>
      <c r="F55" s="2" t="s">
        <v>46</v>
      </c>
      <c r="G55" s="27">
        <f>SUM(H55:I55)</f>
        <v>0</v>
      </c>
      <c r="H55" s="27"/>
      <c r="I55" s="27"/>
      <c r="J55" s="27"/>
    </row>
    <row r="56" spans="1:11" ht="27" customHeight="1" x14ac:dyDescent="0.25">
      <c r="A56" s="1" t="s">
        <v>116</v>
      </c>
      <c r="B56" s="1" t="s">
        <v>113</v>
      </c>
      <c r="C56" s="2" t="s">
        <v>17</v>
      </c>
      <c r="D56" s="2" t="s">
        <v>40</v>
      </c>
      <c r="E56" s="2" t="s">
        <v>22</v>
      </c>
      <c r="F56" s="2" t="s">
        <v>30</v>
      </c>
      <c r="G56" s="27">
        <f t="shared" ref="G56:G57" si="18">SUM(H56:I56)</f>
        <v>15820</v>
      </c>
      <c r="H56" s="21">
        <v>15820</v>
      </c>
      <c r="I56" s="21">
        <f>SUM(I57:I57)</f>
        <v>0</v>
      </c>
      <c r="J56" s="21">
        <f>SUM(J57:J57)</f>
        <v>0</v>
      </c>
    </row>
    <row r="57" spans="1:11" ht="22.5" customHeight="1" x14ac:dyDescent="0.25">
      <c r="A57" s="1" t="s">
        <v>86</v>
      </c>
      <c r="B57" s="1" t="s">
        <v>113</v>
      </c>
      <c r="C57" s="2" t="s">
        <v>17</v>
      </c>
      <c r="D57" s="2" t="s">
        <v>40</v>
      </c>
      <c r="E57" s="2" t="s">
        <v>37</v>
      </c>
      <c r="F57" s="2" t="s">
        <v>30</v>
      </c>
      <c r="G57" s="27">
        <f t="shared" si="18"/>
        <v>5428</v>
      </c>
      <c r="H57" s="31">
        <v>5428</v>
      </c>
      <c r="I57" s="31"/>
      <c r="J57" s="31"/>
    </row>
    <row r="58" spans="1:11" ht="43.5" x14ac:dyDescent="0.25">
      <c r="A58" s="5" t="s">
        <v>117</v>
      </c>
      <c r="B58" s="5"/>
      <c r="C58" s="6"/>
      <c r="D58" s="6"/>
      <c r="E58" s="6"/>
      <c r="F58" s="6"/>
      <c r="G58" s="7">
        <f>SUM(G59:G61)</f>
        <v>81726.2</v>
      </c>
      <c r="H58" s="7">
        <f t="shared" ref="H58:I58" si="19">SUM(H59:H61)</f>
        <v>8719.2000000000007</v>
      </c>
      <c r="I58" s="7">
        <f t="shared" si="19"/>
        <v>73007</v>
      </c>
      <c r="J58" s="7">
        <f t="shared" ref="J58" si="20">SUM(J59:J61)</f>
        <v>0</v>
      </c>
    </row>
    <row r="59" spans="1:11" ht="22.5" customHeight="1" x14ac:dyDescent="0.25">
      <c r="A59" s="1" t="s">
        <v>116</v>
      </c>
      <c r="B59" s="1"/>
      <c r="C59" s="2" t="s">
        <v>17</v>
      </c>
      <c r="D59" s="2" t="s">
        <v>40</v>
      </c>
      <c r="E59" s="2" t="s">
        <v>22</v>
      </c>
      <c r="F59" s="2" t="s">
        <v>47</v>
      </c>
      <c r="G59" s="3">
        <f>SUM(H59:I59)</f>
        <v>73007</v>
      </c>
      <c r="H59" s="31"/>
      <c r="I59" s="31">
        <v>73007</v>
      </c>
      <c r="J59" s="31"/>
    </row>
    <row r="60" spans="1:11" ht="22.5" customHeight="1" x14ac:dyDescent="0.25">
      <c r="A60" s="1" t="s">
        <v>119</v>
      </c>
      <c r="B60" s="1" t="s">
        <v>120</v>
      </c>
      <c r="C60" s="2" t="s">
        <v>17</v>
      </c>
      <c r="D60" s="2" t="s">
        <v>40</v>
      </c>
      <c r="E60" s="2" t="s">
        <v>22</v>
      </c>
      <c r="F60" s="2" t="s">
        <v>48</v>
      </c>
      <c r="G60" s="3">
        <f t="shared" ref="G60:G61" si="21">SUM(H60:I60)</f>
        <v>619.20000000000005</v>
      </c>
      <c r="H60" s="21">
        <v>619.20000000000005</v>
      </c>
      <c r="I60" s="3"/>
      <c r="J60" s="3"/>
      <c r="K60" s="4">
        <v>-4000</v>
      </c>
    </row>
    <row r="61" spans="1:11" ht="15.75" x14ac:dyDescent="0.25">
      <c r="A61" s="1" t="s">
        <v>118</v>
      </c>
      <c r="B61" s="1" t="s">
        <v>120</v>
      </c>
      <c r="C61" s="2" t="s">
        <v>17</v>
      </c>
      <c r="D61" s="2" t="s">
        <v>40</v>
      </c>
      <c r="E61" s="2" t="s">
        <v>22</v>
      </c>
      <c r="F61" s="2" t="s">
        <v>48</v>
      </c>
      <c r="G61" s="3">
        <f t="shared" si="21"/>
        <v>8100</v>
      </c>
      <c r="H61" s="3">
        <v>8100</v>
      </c>
      <c r="I61" s="3"/>
      <c r="J61" s="3"/>
    </row>
    <row r="62" spans="1:11" ht="59.25" customHeight="1" x14ac:dyDescent="0.25">
      <c r="A62" s="5" t="s">
        <v>121</v>
      </c>
      <c r="B62" s="5"/>
      <c r="C62" s="6"/>
      <c r="D62" s="6"/>
      <c r="E62" s="6"/>
      <c r="F62" s="6"/>
      <c r="G62" s="7">
        <f>SUM(G63:G64)</f>
        <v>3480</v>
      </c>
      <c r="H62" s="7">
        <f t="shared" ref="H62:I62" si="22">SUM(H63:H64)</f>
        <v>3480</v>
      </c>
      <c r="I62" s="7">
        <f t="shared" si="22"/>
        <v>0</v>
      </c>
      <c r="J62" s="7">
        <f t="shared" ref="J62" si="23">SUM(J63:J64)</f>
        <v>0</v>
      </c>
    </row>
    <row r="63" spans="1:11" ht="19.5" customHeight="1" x14ac:dyDescent="0.25">
      <c r="A63" s="1" t="s">
        <v>122</v>
      </c>
      <c r="B63" s="1"/>
      <c r="C63" s="2" t="s">
        <v>49</v>
      </c>
      <c r="D63" s="2" t="s">
        <v>40</v>
      </c>
      <c r="E63" s="2" t="s">
        <v>14</v>
      </c>
      <c r="F63" s="2" t="s">
        <v>50</v>
      </c>
      <c r="G63" s="3">
        <f>SUM(H63:I63)</f>
        <v>0</v>
      </c>
      <c r="H63" s="3"/>
      <c r="I63" s="3"/>
      <c r="J63" s="3"/>
    </row>
    <row r="64" spans="1:11" ht="19.5" customHeight="1" x14ac:dyDescent="0.25">
      <c r="A64" s="1" t="s">
        <v>122</v>
      </c>
      <c r="B64" s="1" t="s">
        <v>142</v>
      </c>
      <c r="C64" s="2" t="s">
        <v>49</v>
      </c>
      <c r="D64" s="2" t="s">
        <v>40</v>
      </c>
      <c r="E64" s="2" t="s">
        <v>14</v>
      </c>
      <c r="F64" s="2" t="s">
        <v>51</v>
      </c>
      <c r="G64" s="3">
        <f>SUM(H64:I64)</f>
        <v>3480</v>
      </c>
      <c r="H64" s="3">
        <v>3480</v>
      </c>
      <c r="I64" s="3"/>
      <c r="J64" s="3"/>
    </row>
    <row r="65" spans="1:10" ht="60.75" customHeight="1" x14ac:dyDescent="0.25">
      <c r="A65" s="5" t="s">
        <v>123</v>
      </c>
      <c r="B65" s="5"/>
      <c r="C65" s="6"/>
      <c r="D65" s="6"/>
      <c r="E65" s="6"/>
      <c r="F65" s="6"/>
      <c r="G65" s="7">
        <f>SUM(G66:G67)</f>
        <v>10798</v>
      </c>
      <c r="H65" s="7">
        <f t="shared" ref="H65:I65" si="24">SUM(H66:H67)</f>
        <v>2027.6</v>
      </c>
      <c r="I65" s="7">
        <f t="shared" si="24"/>
        <v>8770.4</v>
      </c>
      <c r="J65" s="7">
        <f>SUM(J66:J67)</f>
        <v>0</v>
      </c>
    </row>
    <row r="66" spans="1:10" ht="27" customHeight="1" x14ac:dyDescent="0.25">
      <c r="A66" s="1" t="s">
        <v>122</v>
      </c>
      <c r="B66" s="1"/>
      <c r="C66" s="2" t="s">
        <v>49</v>
      </c>
      <c r="D66" s="2" t="s">
        <v>40</v>
      </c>
      <c r="E66" s="2" t="s">
        <v>40</v>
      </c>
      <c r="F66" s="2" t="s">
        <v>52</v>
      </c>
      <c r="G66" s="3">
        <f>SUM(H66:I66)</f>
        <v>8770.4</v>
      </c>
      <c r="H66" s="21"/>
      <c r="I66" s="21">
        <v>8770.4</v>
      </c>
      <c r="J66" s="21"/>
    </row>
    <row r="67" spans="1:10" ht="21" customHeight="1" x14ac:dyDescent="0.25">
      <c r="A67" s="1" t="s">
        <v>122</v>
      </c>
      <c r="B67" s="1" t="s">
        <v>124</v>
      </c>
      <c r="C67" s="2" t="s">
        <v>49</v>
      </c>
      <c r="D67" s="2" t="s">
        <v>40</v>
      </c>
      <c r="E67" s="2" t="s">
        <v>40</v>
      </c>
      <c r="F67" s="2" t="s">
        <v>52</v>
      </c>
      <c r="G67" s="3">
        <f>SUM(H67:I67)</f>
        <v>2027.6</v>
      </c>
      <c r="H67" s="21">
        <v>2027.6</v>
      </c>
      <c r="I67" s="21"/>
      <c r="J67" s="21"/>
    </row>
    <row r="68" spans="1:10" ht="43.5" x14ac:dyDescent="0.25">
      <c r="A68" s="5" t="s">
        <v>125</v>
      </c>
      <c r="B68" s="5"/>
      <c r="C68" s="32"/>
      <c r="D68" s="32"/>
      <c r="E68" s="32"/>
      <c r="F68" s="32"/>
      <c r="G68" s="33">
        <f>SUM(G69:G70)</f>
        <v>1495.3</v>
      </c>
      <c r="H68" s="33">
        <f t="shared" ref="H68:I68" si="25">SUM(H69:H70)</f>
        <v>504.8</v>
      </c>
      <c r="I68" s="33">
        <f t="shared" si="25"/>
        <v>990.5</v>
      </c>
      <c r="J68" s="33">
        <f>SUM(J69:J70)</f>
        <v>0</v>
      </c>
    </row>
    <row r="69" spans="1:10" ht="22.5" customHeight="1" x14ac:dyDescent="0.25">
      <c r="A69" s="1" t="s">
        <v>126</v>
      </c>
      <c r="B69" s="1"/>
      <c r="C69" s="23" t="s">
        <v>17</v>
      </c>
      <c r="D69" s="23" t="s">
        <v>53</v>
      </c>
      <c r="E69" s="23" t="s">
        <v>22</v>
      </c>
      <c r="F69" s="23">
        <v>5222806</v>
      </c>
      <c r="G69" s="26">
        <f>SUM(H69:I69)</f>
        <v>990.5</v>
      </c>
      <c r="H69" s="34"/>
      <c r="I69" s="26">
        <v>990.5</v>
      </c>
      <c r="J69" s="34"/>
    </row>
    <row r="70" spans="1:10" ht="22.5" customHeight="1" x14ac:dyDescent="0.25">
      <c r="A70" s="1" t="s">
        <v>126</v>
      </c>
      <c r="B70" s="1" t="s">
        <v>127</v>
      </c>
      <c r="C70" s="23" t="s">
        <v>17</v>
      </c>
      <c r="D70" s="23" t="s">
        <v>53</v>
      </c>
      <c r="E70" s="23" t="s">
        <v>22</v>
      </c>
      <c r="F70" s="23" t="s">
        <v>54</v>
      </c>
      <c r="G70" s="26">
        <f>SUM(H70:I70)</f>
        <v>504.8</v>
      </c>
      <c r="H70" s="26">
        <v>504.8</v>
      </c>
      <c r="I70" s="26"/>
      <c r="J70" s="34"/>
    </row>
    <row r="71" spans="1:10" ht="66" customHeight="1" x14ac:dyDescent="0.25">
      <c r="A71" s="5" t="s">
        <v>129</v>
      </c>
      <c r="B71" s="5"/>
      <c r="C71" s="6"/>
      <c r="D71" s="6"/>
      <c r="E71" s="6"/>
      <c r="F71" s="6"/>
      <c r="G71" s="7">
        <f>SUM(G72:G75)</f>
        <v>100210.59999999999</v>
      </c>
      <c r="H71" s="7">
        <f t="shared" ref="H71:I71" si="26">SUM(H72:H75)</f>
        <v>5010.5999999999995</v>
      </c>
      <c r="I71" s="7">
        <f t="shared" si="26"/>
        <v>95200</v>
      </c>
      <c r="J71" s="7">
        <f>SUM(J72:J75)</f>
        <v>0</v>
      </c>
    </row>
    <row r="72" spans="1:10" ht="15.75" x14ac:dyDescent="0.25">
      <c r="A72" s="1" t="s">
        <v>130</v>
      </c>
      <c r="B72" s="1"/>
      <c r="C72" s="2" t="s">
        <v>17</v>
      </c>
      <c r="D72" s="2" t="s">
        <v>55</v>
      </c>
      <c r="E72" s="2" t="s">
        <v>37</v>
      </c>
      <c r="F72" s="2" t="s">
        <v>56</v>
      </c>
      <c r="G72" s="35">
        <f>SUM(H72:I72)</f>
        <v>824</v>
      </c>
      <c r="H72" s="21"/>
      <c r="I72" s="3">
        <v>824</v>
      </c>
      <c r="J72" s="3"/>
    </row>
    <row r="73" spans="1:10" ht="15.75" x14ac:dyDescent="0.25">
      <c r="A73" s="1" t="s">
        <v>130</v>
      </c>
      <c r="B73" s="1" t="s">
        <v>131</v>
      </c>
      <c r="C73" s="2" t="s">
        <v>17</v>
      </c>
      <c r="D73" s="2" t="s">
        <v>55</v>
      </c>
      <c r="E73" s="2" t="s">
        <v>37</v>
      </c>
      <c r="F73" s="2" t="s">
        <v>57</v>
      </c>
      <c r="G73" s="35">
        <f t="shared" ref="G73:G75" si="27">SUM(H73:I73)</f>
        <v>43.4</v>
      </c>
      <c r="H73" s="3">
        <v>43.4</v>
      </c>
      <c r="I73" s="3"/>
      <c r="J73" s="3"/>
    </row>
    <row r="74" spans="1:10" ht="15.75" x14ac:dyDescent="0.25">
      <c r="A74" s="1" t="s">
        <v>89</v>
      </c>
      <c r="B74" s="1"/>
      <c r="C74" s="2" t="s">
        <v>17</v>
      </c>
      <c r="D74" s="2" t="s">
        <v>55</v>
      </c>
      <c r="E74" s="2" t="s">
        <v>37</v>
      </c>
      <c r="F74" s="2" t="s">
        <v>58</v>
      </c>
      <c r="G74" s="35">
        <f t="shared" si="27"/>
        <v>94376</v>
      </c>
      <c r="H74" s="3"/>
      <c r="I74" s="3">
        <v>94376</v>
      </c>
      <c r="J74" s="3"/>
    </row>
    <row r="75" spans="1:10" ht="15.75" x14ac:dyDescent="0.25">
      <c r="A75" s="1" t="s">
        <v>89</v>
      </c>
      <c r="B75" s="1" t="s">
        <v>131</v>
      </c>
      <c r="C75" s="23" t="s">
        <v>17</v>
      </c>
      <c r="D75" s="23">
        <v>11</v>
      </c>
      <c r="E75" s="23" t="s">
        <v>37</v>
      </c>
      <c r="F75" s="23" t="s">
        <v>57</v>
      </c>
      <c r="G75" s="35">
        <f t="shared" si="27"/>
        <v>4967.2</v>
      </c>
      <c r="H75" s="3">
        <v>4967.2</v>
      </c>
      <c r="I75" s="34"/>
      <c r="J75" s="34"/>
    </row>
    <row r="76" spans="1:10" ht="15.75" x14ac:dyDescent="0.25">
      <c r="A76" s="36" t="s">
        <v>59</v>
      </c>
      <c r="B76" s="36"/>
      <c r="C76" s="22"/>
      <c r="D76" s="22"/>
      <c r="E76" s="22"/>
      <c r="F76" s="22"/>
      <c r="G76" s="37">
        <f>SUM(G14+G17+G20+G22+G25+G29+G32+G37+G40+G43+G48+G53+G65+G68+G71)</f>
        <v>342632.8</v>
      </c>
      <c r="H76" s="37">
        <f t="shared" ref="H76:I76" si="28">SUM(H14+H17+H20+H22+H25+H29+H32+H37+H40+H43+H48+H53+H65+H68+H71)</f>
        <v>76071.400000000009</v>
      </c>
      <c r="I76" s="37">
        <f t="shared" si="28"/>
        <v>266561.40000000002</v>
      </c>
      <c r="J76" s="37">
        <f>SUM(J14+J17+J20+J22+J25+J29+J32+J37+J40+J43+J48+J53+J65+J68+J71)</f>
        <v>0</v>
      </c>
    </row>
    <row r="77" spans="1:10" x14ac:dyDescent="0.25">
      <c r="A77" s="50"/>
      <c r="B77" s="50"/>
      <c r="C77" s="24"/>
      <c r="D77" s="24"/>
      <c r="E77" s="24"/>
      <c r="F77" s="24"/>
      <c r="G77" s="50"/>
      <c r="H77" s="50"/>
      <c r="I77" s="50"/>
      <c r="J77" s="50"/>
    </row>
    <row r="78" spans="1:10" x14ac:dyDescent="0.25">
      <c r="A78" s="57" t="s">
        <v>82</v>
      </c>
      <c r="B78" s="57"/>
      <c r="C78" s="58"/>
      <c r="D78" s="58"/>
      <c r="E78" s="58"/>
      <c r="F78" s="58"/>
      <c r="G78" s="58"/>
      <c r="H78" s="58"/>
      <c r="I78" s="58"/>
      <c r="J78" s="58"/>
    </row>
    <row r="79" spans="1:10" ht="29.25" customHeight="1" x14ac:dyDescent="0.25">
      <c r="A79" s="39" t="s">
        <v>193</v>
      </c>
      <c r="B79" s="39" t="s">
        <v>95</v>
      </c>
      <c r="C79" s="6"/>
      <c r="D79" s="6"/>
      <c r="E79" s="6"/>
      <c r="F79" s="6"/>
      <c r="G79" s="7">
        <f>SUM(G80)</f>
        <v>500</v>
      </c>
      <c r="H79" s="7">
        <f t="shared" ref="H79:I79" si="29">SUM(H80)</f>
        <v>500</v>
      </c>
      <c r="I79" s="7">
        <f t="shared" si="29"/>
        <v>0</v>
      </c>
      <c r="J79" s="7">
        <f t="shared" ref="J79" si="30">SUM(J80)</f>
        <v>0</v>
      </c>
    </row>
    <row r="80" spans="1:10" ht="15.75" x14ac:dyDescent="0.25">
      <c r="A80" s="30" t="s">
        <v>85</v>
      </c>
      <c r="B80" s="30"/>
      <c r="C80" s="2" t="s">
        <v>17</v>
      </c>
      <c r="D80" s="2" t="s">
        <v>22</v>
      </c>
      <c r="E80" s="2" t="s">
        <v>60</v>
      </c>
      <c r="F80" s="2" t="s">
        <v>61</v>
      </c>
      <c r="G80" s="3">
        <f>SUM(H80:I80)</f>
        <v>500</v>
      </c>
      <c r="H80" s="51">
        <v>500</v>
      </c>
      <c r="I80" s="52"/>
      <c r="J80" s="52"/>
    </row>
    <row r="81" spans="1:10" ht="43.5" x14ac:dyDescent="0.25">
      <c r="A81" s="5" t="s">
        <v>134</v>
      </c>
      <c r="B81" s="5" t="s">
        <v>93</v>
      </c>
      <c r="C81" s="6"/>
      <c r="D81" s="6"/>
      <c r="E81" s="6"/>
      <c r="F81" s="6"/>
      <c r="G81" s="7">
        <f>SUM(G82:G83)</f>
        <v>20000</v>
      </c>
      <c r="H81" s="7">
        <f t="shared" ref="H81:I81" si="31">SUM(H82:H83)</f>
        <v>20000</v>
      </c>
      <c r="I81" s="7">
        <f t="shared" si="31"/>
        <v>0</v>
      </c>
      <c r="J81" s="7">
        <f>SUM(J82:J83)</f>
        <v>0</v>
      </c>
    </row>
    <row r="82" spans="1:10" ht="26.25" customHeight="1" x14ac:dyDescent="0.25">
      <c r="A82" s="1" t="s">
        <v>135</v>
      </c>
      <c r="B82" s="38"/>
      <c r="C82" s="2" t="s">
        <v>12</v>
      </c>
      <c r="D82" s="2" t="s">
        <v>22</v>
      </c>
      <c r="E82" s="2" t="s">
        <v>60</v>
      </c>
      <c r="F82" s="2" t="s">
        <v>62</v>
      </c>
      <c r="G82" s="3">
        <f>SUM(H82:I82)</f>
        <v>19000</v>
      </c>
      <c r="H82" s="31">
        <v>19000</v>
      </c>
      <c r="I82" s="31"/>
      <c r="J82" s="31"/>
    </row>
    <row r="83" spans="1:10" ht="26.25" customHeight="1" x14ac:dyDescent="0.25">
      <c r="A83" s="1" t="s">
        <v>135</v>
      </c>
      <c r="B83" s="38"/>
      <c r="C83" s="2" t="s">
        <v>12</v>
      </c>
      <c r="D83" s="2" t="s">
        <v>21</v>
      </c>
      <c r="E83" s="2" t="s">
        <v>26</v>
      </c>
      <c r="F83" s="2" t="s">
        <v>62</v>
      </c>
      <c r="G83" s="3">
        <f>SUM(H83:I83)</f>
        <v>1000</v>
      </c>
      <c r="H83" s="31">
        <v>1000</v>
      </c>
      <c r="I83" s="31"/>
      <c r="J83" s="31"/>
    </row>
    <row r="84" spans="1:10" ht="29.25" x14ac:dyDescent="0.25">
      <c r="A84" s="39" t="s">
        <v>150</v>
      </c>
      <c r="B84" s="39" t="s">
        <v>94</v>
      </c>
      <c r="C84" s="6"/>
      <c r="D84" s="6"/>
      <c r="E84" s="6"/>
      <c r="F84" s="6"/>
      <c r="G84" s="7">
        <f>SUM(G85)</f>
        <v>800</v>
      </c>
      <c r="H84" s="7">
        <f t="shared" ref="H84:I84" si="32">SUM(H85)</f>
        <v>800</v>
      </c>
      <c r="I84" s="7">
        <f t="shared" si="32"/>
        <v>0</v>
      </c>
      <c r="J84" s="7">
        <f t="shared" ref="J84" si="33">SUM(J85)</f>
        <v>0</v>
      </c>
    </row>
    <row r="85" spans="1:10" ht="23.25" customHeight="1" x14ac:dyDescent="0.25">
      <c r="A85" s="30" t="s">
        <v>151</v>
      </c>
      <c r="B85" s="30"/>
      <c r="C85" s="2" t="s">
        <v>17</v>
      </c>
      <c r="D85" s="2" t="s">
        <v>22</v>
      </c>
      <c r="E85" s="2" t="s">
        <v>60</v>
      </c>
      <c r="F85" s="2" t="s">
        <v>63</v>
      </c>
      <c r="G85" s="3">
        <f>SUM(H85:I85)</f>
        <v>800</v>
      </c>
      <c r="H85" s="3">
        <v>800</v>
      </c>
      <c r="I85" s="3"/>
      <c r="J85" s="3"/>
    </row>
    <row r="86" spans="1:10" ht="72" x14ac:dyDescent="0.25">
      <c r="A86" s="39" t="s">
        <v>152</v>
      </c>
      <c r="B86" s="39" t="s">
        <v>97</v>
      </c>
      <c r="C86" s="6"/>
      <c r="D86" s="6"/>
      <c r="E86" s="6"/>
      <c r="F86" s="6"/>
      <c r="G86" s="7">
        <f>SUM(G87)</f>
        <v>1000</v>
      </c>
      <c r="H86" s="7">
        <f t="shared" ref="H86:I86" si="34">SUM(H87)</f>
        <v>1000</v>
      </c>
      <c r="I86" s="7">
        <f t="shared" si="34"/>
        <v>0</v>
      </c>
      <c r="J86" s="7">
        <f t="shared" ref="J86" si="35">SUM(J87)</f>
        <v>0</v>
      </c>
    </row>
    <row r="87" spans="1:10" ht="22.5" customHeight="1" x14ac:dyDescent="0.25">
      <c r="A87" s="30" t="s">
        <v>153</v>
      </c>
      <c r="B87" s="30"/>
      <c r="C87" s="2" t="s">
        <v>17</v>
      </c>
      <c r="D87" s="2" t="s">
        <v>13</v>
      </c>
      <c r="E87" s="2" t="s">
        <v>18</v>
      </c>
      <c r="F87" s="2" t="s">
        <v>64</v>
      </c>
      <c r="G87" s="3">
        <f>SUM(H87:I87)</f>
        <v>1000</v>
      </c>
      <c r="H87" s="3">
        <v>1000</v>
      </c>
      <c r="I87" s="3"/>
      <c r="J87" s="3"/>
    </row>
    <row r="88" spans="1:10" ht="29.25" x14ac:dyDescent="0.25">
      <c r="A88" s="5" t="s">
        <v>154</v>
      </c>
      <c r="B88" s="5" t="s">
        <v>96</v>
      </c>
      <c r="C88" s="6"/>
      <c r="D88" s="6"/>
      <c r="E88" s="6"/>
      <c r="F88" s="6"/>
      <c r="G88" s="7">
        <f>SUM(G89:G90)</f>
        <v>500</v>
      </c>
      <c r="H88" s="7">
        <f t="shared" ref="H88:I88" si="36">SUM(H89:H90)</f>
        <v>500</v>
      </c>
      <c r="I88" s="7">
        <f t="shared" si="36"/>
        <v>0</v>
      </c>
      <c r="J88" s="7">
        <f t="shared" ref="J88" si="37">SUM(J89:J90)</f>
        <v>0</v>
      </c>
    </row>
    <row r="89" spans="1:10" ht="15.75" x14ac:dyDescent="0.25">
      <c r="A89" s="1" t="s">
        <v>151</v>
      </c>
      <c r="B89" s="1"/>
      <c r="C89" s="2" t="s">
        <v>17</v>
      </c>
      <c r="D89" s="2" t="s">
        <v>13</v>
      </c>
      <c r="E89" s="2" t="s">
        <v>18</v>
      </c>
      <c r="F89" s="2" t="s">
        <v>65</v>
      </c>
      <c r="G89" s="3">
        <f>SUM(H89:I89)</f>
        <v>330</v>
      </c>
      <c r="H89" s="3">
        <v>330</v>
      </c>
      <c r="I89" s="3"/>
      <c r="J89" s="3"/>
    </row>
    <row r="90" spans="1:10" ht="15.75" x14ac:dyDescent="0.25">
      <c r="A90" s="1" t="s">
        <v>157</v>
      </c>
      <c r="B90" s="1"/>
      <c r="C90" s="2" t="s">
        <v>49</v>
      </c>
      <c r="D90" s="2" t="s">
        <v>13</v>
      </c>
      <c r="E90" s="2" t="s">
        <v>18</v>
      </c>
      <c r="F90" s="2" t="s">
        <v>65</v>
      </c>
      <c r="G90" s="3">
        <f>SUM(H90:I90)</f>
        <v>170</v>
      </c>
      <c r="H90" s="3">
        <v>170</v>
      </c>
      <c r="I90" s="3"/>
      <c r="J90" s="3"/>
    </row>
    <row r="91" spans="1:10" ht="29.25" x14ac:dyDescent="0.25">
      <c r="A91" s="5" t="s">
        <v>181</v>
      </c>
      <c r="B91" s="5" t="s">
        <v>98</v>
      </c>
      <c r="C91" s="6"/>
      <c r="D91" s="6"/>
      <c r="E91" s="6"/>
      <c r="F91" s="6"/>
      <c r="G91" s="7">
        <f>SUM(G92+G94+G96)</f>
        <v>3300</v>
      </c>
      <c r="H91" s="7">
        <f t="shared" ref="H91:I91" si="38">SUM(H92+H94+H96)</f>
        <v>3300</v>
      </c>
      <c r="I91" s="7">
        <f t="shared" si="38"/>
        <v>0</v>
      </c>
      <c r="J91" s="7">
        <f t="shared" ref="J91" si="39">SUM(J92+J94+J96)</f>
        <v>0</v>
      </c>
    </row>
    <row r="92" spans="1:10" ht="30" x14ac:dyDescent="0.25">
      <c r="A92" s="40" t="s">
        <v>67</v>
      </c>
      <c r="B92" s="40"/>
      <c r="C92" s="2"/>
      <c r="D92" s="2"/>
      <c r="E92" s="2"/>
      <c r="F92" s="2"/>
      <c r="G92" s="3">
        <f>SUM(G93)</f>
        <v>300</v>
      </c>
      <c r="H92" s="3">
        <f t="shared" ref="H92:I92" si="40">SUM(H93)</f>
        <v>300</v>
      </c>
      <c r="I92" s="3">
        <f t="shared" si="40"/>
        <v>0</v>
      </c>
      <c r="J92" s="3">
        <f t="shared" ref="J92" si="41">SUM(J93)</f>
        <v>0</v>
      </c>
    </row>
    <row r="93" spans="1:10" ht="15.75" x14ac:dyDescent="0.25">
      <c r="A93" s="40" t="s">
        <v>155</v>
      </c>
      <c r="B93" s="40"/>
      <c r="C93" s="2" t="s">
        <v>17</v>
      </c>
      <c r="D93" s="2" t="s">
        <v>13</v>
      </c>
      <c r="E93" s="2" t="s">
        <v>14</v>
      </c>
      <c r="F93" s="2" t="s">
        <v>66</v>
      </c>
      <c r="G93" s="3">
        <f t="shared" ref="G93:G97" si="42">SUM(H93:I93)</f>
        <v>300</v>
      </c>
      <c r="H93" s="31">
        <v>300</v>
      </c>
      <c r="I93" s="31"/>
      <c r="J93" s="31"/>
    </row>
    <row r="94" spans="1:10" ht="45" x14ac:dyDescent="0.25">
      <c r="A94" s="40" t="s">
        <v>68</v>
      </c>
      <c r="B94" s="40"/>
      <c r="C94" s="2"/>
      <c r="D94" s="2"/>
      <c r="E94" s="2"/>
      <c r="F94" s="2"/>
      <c r="G94" s="3">
        <f>SUM(G95)</f>
        <v>500</v>
      </c>
      <c r="H94" s="3">
        <f t="shared" ref="H94:I94" si="43">SUM(H95)</f>
        <v>500</v>
      </c>
      <c r="I94" s="3">
        <f t="shared" si="43"/>
        <v>0</v>
      </c>
      <c r="J94" s="3">
        <f t="shared" ref="J94" si="44">SUM(J95)</f>
        <v>0</v>
      </c>
    </row>
    <row r="95" spans="1:10" ht="15.75" x14ac:dyDescent="0.25">
      <c r="A95" s="40" t="s">
        <v>155</v>
      </c>
      <c r="B95" s="40"/>
      <c r="C95" s="2" t="s">
        <v>17</v>
      </c>
      <c r="D95" s="2" t="s">
        <v>13</v>
      </c>
      <c r="E95" s="2" t="s">
        <v>14</v>
      </c>
      <c r="F95" s="2" t="s">
        <v>66</v>
      </c>
      <c r="G95" s="3">
        <f t="shared" si="42"/>
        <v>500</v>
      </c>
      <c r="H95" s="31">
        <v>500</v>
      </c>
      <c r="I95" s="31"/>
      <c r="J95" s="31"/>
    </row>
    <row r="96" spans="1:10" ht="30" x14ac:dyDescent="0.25">
      <c r="A96" s="38" t="s">
        <v>69</v>
      </c>
      <c r="B96" s="38"/>
      <c r="C96" s="2"/>
      <c r="D96" s="2"/>
      <c r="E96" s="2"/>
      <c r="F96" s="2"/>
      <c r="G96" s="3">
        <f>SUM(G97)</f>
        <v>2500</v>
      </c>
      <c r="H96" s="3">
        <f t="shared" ref="H96:I96" si="45">SUM(H97)</f>
        <v>2500</v>
      </c>
      <c r="I96" s="3">
        <f t="shared" si="45"/>
        <v>0</v>
      </c>
      <c r="J96" s="3">
        <f t="shared" ref="J96" si="46">SUM(J97)</f>
        <v>0</v>
      </c>
    </row>
    <row r="97" spans="1:10" ht="15.75" x14ac:dyDescent="0.25">
      <c r="A97" s="40" t="s">
        <v>155</v>
      </c>
      <c r="B97" s="38"/>
      <c r="C97" s="2" t="s">
        <v>17</v>
      </c>
      <c r="D97" s="2" t="s">
        <v>13</v>
      </c>
      <c r="E97" s="2" t="s">
        <v>14</v>
      </c>
      <c r="F97" s="2" t="s">
        <v>66</v>
      </c>
      <c r="G97" s="3">
        <f t="shared" si="42"/>
        <v>2500</v>
      </c>
      <c r="H97" s="31">
        <v>2500</v>
      </c>
      <c r="I97" s="31"/>
      <c r="J97" s="31"/>
    </row>
    <row r="98" spans="1:10" ht="43.5" x14ac:dyDescent="0.25">
      <c r="A98" s="5" t="s">
        <v>156</v>
      </c>
      <c r="B98" s="5" t="s">
        <v>102</v>
      </c>
      <c r="C98" s="6"/>
      <c r="D98" s="6"/>
      <c r="E98" s="6"/>
      <c r="F98" s="6"/>
      <c r="G98" s="7">
        <f>SUM(G99)</f>
        <v>50954.8</v>
      </c>
      <c r="H98" s="7">
        <f t="shared" ref="H98:I98" si="47">SUM(H99)</f>
        <v>50954.8</v>
      </c>
      <c r="I98" s="7">
        <f t="shared" si="47"/>
        <v>0</v>
      </c>
      <c r="J98" s="7">
        <f t="shared" ref="J98" si="48">SUM(J99)</f>
        <v>0</v>
      </c>
    </row>
    <row r="99" spans="1:10" ht="22.5" customHeight="1" x14ac:dyDescent="0.25">
      <c r="A99" s="1" t="s">
        <v>126</v>
      </c>
      <c r="B99" s="1"/>
      <c r="C99" s="2" t="s">
        <v>17</v>
      </c>
      <c r="D99" s="2" t="s">
        <v>21</v>
      </c>
      <c r="E99" s="2" t="s">
        <v>14</v>
      </c>
      <c r="F99" s="2" t="s">
        <v>70</v>
      </c>
      <c r="G99" s="3">
        <f>SUM(H99:I99)</f>
        <v>50954.8</v>
      </c>
      <c r="H99" s="3">
        <v>50954.8</v>
      </c>
      <c r="I99" s="3"/>
      <c r="J99" s="3"/>
    </row>
    <row r="100" spans="1:10" ht="48" customHeight="1" x14ac:dyDescent="0.25">
      <c r="A100" s="5" t="s">
        <v>158</v>
      </c>
      <c r="B100" s="5" t="s">
        <v>100</v>
      </c>
      <c r="C100" s="6"/>
      <c r="D100" s="6"/>
      <c r="E100" s="6"/>
      <c r="F100" s="6"/>
      <c r="G100" s="7">
        <f>SUM(G101:G105)</f>
        <v>20424.600000000002</v>
      </c>
      <c r="H100" s="7">
        <f>SUM(H101:H105)</f>
        <v>20424.600000000002</v>
      </c>
      <c r="I100" s="7">
        <f>SUM(I101:I105)</f>
        <v>0</v>
      </c>
      <c r="J100" s="7">
        <f>SUM(J101:J105)</f>
        <v>0</v>
      </c>
    </row>
    <row r="101" spans="1:10" ht="15.75" x14ac:dyDescent="0.25">
      <c r="A101" s="1" t="s">
        <v>85</v>
      </c>
      <c r="B101" s="1"/>
      <c r="C101" s="2" t="s">
        <v>17</v>
      </c>
      <c r="D101" s="2" t="s">
        <v>21</v>
      </c>
      <c r="E101" s="2" t="s">
        <v>43</v>
      </c>
      <c r="F101" s="2" t="s">
        <v>71</v>
      </c>
      <c r="G101" s="3">
        <f>SUM(H101:I101)</f>
        <v>9020.7999999999993</v>
      </c>
      <c r="H101" s="3">
        <v>9020.7999999999993</v>
      </c>
      <c r="I101" s="3"/>
      <c r="J101" s="3"/>
    </row>
    <row r="102" spans="1:10" ht="15.75" x14ac:dyDescent="0.25">
      <c r="A102" s="1" t="s">
        <v>85</v>
      </c>
      <c r="B102" s="1"/>
      <c r="C102" s="2" t="s">
        <v>17</v>
      </c>
      <c r="D102" s="2" t="s">
        <v>21</v>
      </c>
      <c r="E102" s="2" t="s">
        <v>43</v>
      </c>
      <c r="F102" s="2" t="s">
        <v>179</v>
      </c>
      <c r="G102" s="3">
        <f t="shared" ref="G102:G105" si="49">SUM(H102:I102)</f>
        <v>10026.6</v>
      </c>
      <c r="H102" s="3">
        <v>10026.6</v>
      </c>
      <c r="I102" s="3"/>
      <c r="J102" s="3"/>
    </row>
    <row r="103" spans="1:10" ht="15.75" x14ac:dyDescent="0.25">
      <c r="A103" s="1" t="s">
        <v>159</v>
      </c>
      <c r="B103" s="1"/>
      <c r="C103" s="2" t="s">
        <v>160</v>
      </c>
      <c r="D103" s="2" t="s">
        <v>21</v>
      </c>
      <c r="E103" s="2" t="s">
        <v>43</v>
      </c>
      <c r="F103" s="2" t="s">
        <v>71</v>
      </c>
      <c r="G103" s="3">
        <f t="shared" si="49"/>
        <v>986.8</v>
      </c>
      <c r="H103" s="3">
        <v>986.8</v>
      </c>
      <c r="I103" s="3"/>
      <c r="J103" s="3"/>
    </row>
    <row r="104" spans="1:10" ht="15.75" x14ac:dyDescent="0.25">
      <c r="A104" s="1" t="s">
        <v>157</v>
      </c>
      <c r="B104" s="1"/>
      <c r="C104" s="2" t="s">
        <v>49</v>
      </c>
      <c r="D104" s="2" t="s">
        <v>21</v>
      </c>
      <c r="E104" s="2" t="s">
        <v>43</v>
      </c>
      <c r="F104" s="2" t="s">
        <v>71</v>
      </c>
      <c r="G104" s="3">
        <f t="shared" si="49"/>
        <v>92.4</v>
      </c>
      <c r="H104" s="3">
        <v>92.4</v>
      </c>
      <c r="I104" s="3"/>
      <c r="J104" s="3"/>
    </row>
    <row r="105" spans="1:10" ht="15.75" x14ac:dyDescent="0.25">
      <c r="A105" s="1" t="s">
        <v>161</v>
      </c>
      <c r="B105" s="1"/>
      <c r="C105" s="2" t="s">
        <v>162</v>
      </c>
      <c r="D105" s="2" t="s">
        <v>21</v>
      </c>
      <c r="E105" s="2" t="s">
        <v>43</v>
      </c>
      <c r="F105" s="2" t="s">
        <v>71</v>
      </c>
      <c r="G105" s="3">
        <f t="shared" si="49"/>
        <v>298</v>
      </c>
      <c r="H105" s="3">
        <v>298</v>
      </c>
      <c r="I105" s="3"/>
      <c r="J105" s="3"/>
    </row>
    <row r="106" spans="1:10" ht="30" hidden="1" x14ac:dyDescent="0.25">
      <c r="A106" s="1" t="s">
        <v>72</v>
      </c>
      <c r="B106" s="1"/>
      <c r="C106" s="2"/>
      <c r="D106" s="2" t="s">
        <v>21</v>
      </c>
      <c r="E106" s="2" t="s">
        <v>26</v>
      </c>
      <c r="F106" s="2"/>
      <c r="G106" s="3">
        <f t="shared" ref="G106" si="50">SUM(H106:I106)</f>
        <v>0</v>
      </c>
      <c r="H106" s="3"/>
      <c r="I106" s="3"/>
      <c r="J106" s="3"/>
    </row>
    <row r="107" spans="1:10" ht="43.5" x14ac:dyDescent="0.25">
      <c r="A107" s="5" t="s">
        <v>163</v>
      </c>
      <c r="B107" s="5" t="s">
        <v>105</v>
      </c>
      <c r="C107" s="6"/>
      <c r="D107" s="6"/>
      <c r="E107" s="6"/>
      <c r="F107" s="6"/>
      <c r="G107" s="7">
        <f>SUM(G108)</f>
        <v>5486.1</v>
      </c>
      <c r="H107" s="7">
        <f t="shared" ref="H107:I107" si="51">SUM(H108)</f>
        <v>5486.1</v>
      </c>
      <c r="I107" s="7">
        <f t="shared" si="51"/>
        <v>0</v>
      </c>
      <c r="J107" s="7">
        <f t="shared" ref="J107" si="52">SUM(J108)</f>
        <v>0</v>
      </c>
    </row>
    <row r="108" spans="1:10" ht="20.25" customHeight="1" x14ac:dyDescent="0.25">
      <c r="A108" s="1" t="s">
        <v>86</v>
      </c>
      <c r="B108" s="1"/>
      <c r="C108" s="2" t="s">
        <v>17</v>
      </c>
      <c r="D108" s="2" t="s">
        <v>21</v>
      </c>
      <c r="E108" s="2" t="s">
        <v>26</v>
      </c>
      <c r="F108" s="2" t="s">
        <v>73</v>
      </c>
      <c r="G108" s="3">
        <f>SUM(H108:I108)</f>
        <v>5486.1</v>
      </c>
      <c r="H108" s="3">
        <v>5486.1</v>
      </c>
      <c r="I108" s="3"/>
      <c r="J108" s="3"/>
    </row>
    <row r="109" spans="1:10" ht="32.25" hidden="1" customHeight="1" x14ac:dyDescent="0.25">
      <c r="A109" s="5" t="s">
        <v>173</v>
      </c>
      <c r="B109" s="5"/>
      <c r="C109" s="6"/>
      <c r="D109" s="6"/>
      <c r="E109" s="6"/>
      <c r="F109" s="6"/>
      <c r="G109" s="7">
        <f>SUM(G110:G113)</f>
        <v>0</v>
      </c>
      <c r="H109" s="7">
        <f t="shared" ref="H109:I109" si="53">SUM(H110:H113)</f>
        <v>0</v>
      </c>
      <c r="I109" s="7">
        <f t="shared" si="53"/>
        <v>0</v>
      </c>
      <c r="J109" s="7">
        <f t="shared" ref="J109" si="54">SUM(J110:J113)</f>
        <v>0</v>
      </c>
    </row>
    <row r="110" spans="1:10" ht="18.75" hidden="1" customHeight="1" x14ac:dyDescent="0.25">
      <c r="A110" s="1" t="s">
        <v>157</v>
      </c>
      <c r="B110" s="1"/>
      <c r="C110" s="2" t="s">
        <v>49</v>
      </c>
      <c r="D110" s="2" t="s">
        <v>21</v>
      </c>
      <c r="E110" s="2" t="s">
        <v>14</v>
      </c>
      <c r="F110" s="2" t="s">
        <v>175</v>
      </c>
      <c r="G110" s="3">
        <f>SUM(H110:I110)</f>
        <v>0</v>
      </c>
      <c r="H110" s="3"/>
      <c r="I110" s="3"/>
      <c r="J110" s="3"/>
    </row>
    <row r="111" spans="1:10" ht="18.75" hidden="1" customHeight="1" x14ac:dyDescent="0.25">
      <c r="A111" s="1" t="s">
        <v>86</v>
      </c>
      <c r="B111" s="1"/>
      <c r="C111" s="2" t="s">
        <v>17</v>
      </c>
      <c r="D111" s="2" t="s">
        <v>21</v>
      </c>
      <c r="E111" s="2" t="s">
        <v>14</v>
      </c>
      <c r="F111" s="2" t="s">
        <v>175</v>
      </c>
      <c r="G111" s="3">
        <f t="shared" ref="G111:G113" si="55">SUM(H111:I111)</f>
        <v>0</v>
      </c>
      <c r="H111" s="3"/>
      <c r="I111" s="3"/>
      <c r="J111" s="3"/>
    </row>
    <row r="112" spans="1:10" ht="18.75" hidden="1" customHeight="1" x14ac:dyDescent="0.25">
      <c r="A112" s="1" t="s">
        <v>174</v>
      </c>
      <c r="B112" s="1"/>
      <c r="C112" s="2" t="s">
        <v>49</v>
      </c>
      <c r="D112" s="2" t="s">
        <v>21</v>
      </c>
      <c r="E112" s="2" t="s">
        <v>26</v>
      </c>
      <c r="F112" s="2" t="s">
        <v>175</v>
      </c>
      <c r="G112" s="3">
        <f t="shared" si="55"/>
        <v>0</v>
      </c>
      <c r="H112" s="3"/>
      <c r="I112" s="3"/>
      <c r="J112" s="3"/>
    </row>
    <row r="113" spans="1:10" ht="18.75" hidden="1" customHeight="1" x14ac:dyDescent="0.25">
      <c r="A113" s="1" t="s">
        <v>85</v>
      </c>
      <c r="B113" s="1"/>
      <c r="C113" s="2" t="s">
        <v>17</v>
      </c>
      <c r="D113" s="2" t="s">
        <v>21</v>
      </c>
      <c r="E113" s="2" t="s">
        <v>26</v>
      </c>
      <c r="F113" s="2" t="s">
        <v>175</v>
      </c>
      <c r="G113" s="3">
        <f t="shared" si="55"/>
        <v>0</v>
      </c>
      <c r="H113" s="3"/>
      <c r="I113" s="3"/>
      <c r="J113" s="3"/>
    </row>
    <row r="114" spans="1:10" ht="43.5" x14ac:dyDescent="0.25">
      <c r="A114" s="5" t="s">
        <v>165</v>
      </c>
      <c r="B114" s="5" t="s">
        <v>107</v>
      </c>
      <c r="C114" s="6"/>
      <c r="D114" s="6"/>
      <c r="E114" s="6"/>
      <c r="F114" s="6"/>
      <c r="G114" s="7">
        <f>SUM(G115)</f>
        <v>7500</v>
      </c>
      <c r="H114" s="7">
        <f t="shared" ref="H114:J114" si="56">SUM(H115)</f>
        <v>7500</v>
      </c>
      <c r="I114" s="7">
        <f t="shared" si="56"/>
        <v>0</v>
      </c>
      <c r="J114" s="7">
        <f t="shared" si="56"/>
        <v>0</v>
      </c>
    </row>
    <row r="115" spans="1:10" ht="15.75" x14ac:dyDescent="0.25">
      <c r="A115" s="1" t="s">
        <v>164</v>
      </c>
      <c r="B115" s="1"/>
      <c r="C115" s="2" t="s">
        <v>17</v>
      </c>
      <c r="D115" s="2" t="s">
        <v>25</v>
      </c>
      <c r="E115" s="2" t="s">
        <v>22</v>
      </c>
      <c r="F115" s="2" t="s">
        <v>74</v>
      </c>
      <c r="G115" s="3">
        <f>SUM(H115:I115)</f>
        <v>7500</v>
      </c>
      <c r="H115" s="3">
        <v>7500</v>
      </c>
      <c r="I115" s="3"/>
      <c r="J115" s="3"/>
    </row>
    <row r="116" spans="1:10" ht="43.5" x14ac:dyDescent="0.25">
      <c r="A116" s="5" t="s">
        <v>166</v>
      </c>
      <c r="B116" s="5" t="s">
        <v>110</v>
      </c>
      <c r="C116" s="6"/>
      <c r="D116" s="6"/>
      <c r="E116" s="6"/>
      <c r="F116" s="6"/>
      <c r="G116" s="7">
        <f>SUM(G117)</f>
        <v>18673</v>
      </c>
      <c r="H116" s="7">
        <f t="shared" ref="H116:I116" si="57">SUM(H117)</f>
        <v>18673</v>
      </c>
      <c r="I116" s="7">
        <f t="shared" si="57"/>
        <v>0</v>
      </c>
      <c r="J116" s="7">
        <f t="shared" ref="J116" si="58">SUM(J117)</f>
        <v>0</v>
      </c>
    </row>
    <row r="117" spans="1:10" ht="15.75" x14ac:dyDescent="0.25">
      <c r="A117" s="1" t="s">
        <v>85</v>
      </c>
      <c r="B117" s="1"/>
      <c r="C117" s="2" t="s">
        <v>17</v>
      </c>
      <c r="D117" s="2" t="s">
        <v>25</v>
      </c>
      <c r="E117" s="2" t="s">
        <v>37</v>
      </c>
      <c r="F117" s="2" t="s">
        <v>75</v>
      </c>
      <c r="G117" s="3">
        <f>SUM(H117:I117)</f>
        <v>18673</v>
      </c>
      <c r="H117" s="3">
        <v>18673</v>
      </c>
      <c r="I117" s="3"/>
      <c r="J117" s="3"/>
    </row>
    <row r="118" spans="1:10" ht="43.5" x14ac:dyDescent="0.25">
      <c r="A118" s="5" t="s">
        <v>167</v>
      </c>
      <c r="B118" s="5" t="s">
        <v>112</v>
      </c>
      <c r="C118" s="6"/>
      <c r="D118" s="6"/>
      <c r="E118" s="6"/>
      <c r="F118" s="6"/>
      <c r="G118" s="7">
        <f>SUM(G119)</f>
        <v>20000</v>
      </c>
      <c r="H118" s="7">
        <f t="shared" ref="H118:I118" si="59">SUM(H119)</f>
        <v>20000</v>
      </c>
      <c r="I118" s="7">
        <f t="shared" si="59"/>
        <v>0</v>
      </c>
      <c r="J118" s="7">
        <f t="shared" ref="J118" si="60">SUM(J119)</f>
        <v>0</v>
      </c>
    </row>
    <row r="119" spans="1:10" ht="15.75" x14ac:dyDescent="0.25">
      <c r="A119" s="1" t="s">
        <v>85</v>
      </c>
      <c r="B119" s="1"/>
      <c r="C119" s="2" t="s">
        <v>17</v>
      </c>
      <c r="D119" s="2" t="s">
        <v>25</v>
      </c>
      <c r="E119" s="2" t="s">
        <v>37</v>
      </c>
      <c r="F119" s="2" t="s">
        <v>76</v>
      </c>
      <c r="G119" s="3">
        <f>SUM(H119:I119)</f>
        <v>20000</v>
      </c>
      <c r="H119" s="3">
        <v>20000</v>
      </c>
      <c r="I119" s="3"/>
      <c r="J119" s="3"/>
    </row>
    <row r="120" spans="1:10" ht="29.25" x14ac:dyDescent="0.25">
      <c r="A120" s="5" t="s">
        <v>168</v>
      </c>
      <c r="B120" s="5" t="s">
        <v>128</v>
      </c>
      <c r="C120" s="6"/>
      <c r="D120" s="6"/>
      <c r="E120" s="6"/>
      <c r="F120" s="6"/>
      <c r="G120" s="7">
        <f>SUM(G121:G124)</f>
        <v>84530.7</v>
      </c>
      <c r="H120" s="7">
        <f t="shared" ref="H120:J120" si="61">SUM(H121:H124)</f>
        <v>1000</v>
      </c>
      <c r="I120" s="7">
        <f t="shared" si="61"/>
        <v>83530.7</v>
      </c>
      <c r="J120" s="7">
        <f t="shared" si="61"/>
        <v>0</v>
      </c>
    </row>
    <row r="121" spans="1:10" ht="16.5" customHeight="1" x14ac:dyDescent="0.25">
      <c r="A121" s="1" t="s">
        <v>126</v>
      </c>
      <c r="B121" s="38"/>
      <c r="C121" s="2" t="s">
        <v>17</v>
      </c>
      <c r="D121" s="2" t="s">
        <v>14</v>
      </c>
      <c r="E121" s="2" t="s">
        <v>22</v>
      </c>
      <c r="F121" s="2" t="s">
        <v>77</v>
      </c>
      <c r="G121" s="3">
        <f>SUM(H121:I121)</f>
        <v>750</v>
      </c>
      <c r="H121" s="41">
        <v>750</v>
      </c>
      <c r="I121" s="41"/>
      <c r="J121" s="41"/>
    </row>
    <row r="122" spans="1:10" ht="16.5" customHeight="1" x14ac:dyDescent="0.25">
      <c r="A122" s="1" t="s">
        <v>126</v>
      </c>
      <c r="B122" s="38"/>
      <c r="C122" s="2" t="s">
        <v>17</v>
      </c>
      <c r="D122" s="2" t="s">
        <v>14</v>
      </c>
      <c r="E122" s="2" t="s">
        <v>22</v>
      </c>
      <c r="F122" s="2" t="s">
        <v>176</v>
      </c>
      <c r="G122" s="3">
        <f t="shared" ref="G122:G124" si="62">SUM(H122:I122)</f>
        <v>81599</v>
      </c>
      <c r="H122" s="41"/>
      <c r="I122" s="41">
        <v>81599</v>
      </c>
      <c r="J122" s="41"/>
    </row>
    <row r="123" spans="1:10" ht="16.5" customHeight="1" x14ac:dyDescent="0.25">
      <c r="A123" s="1" t="s">
        <v>126</v>
      </c>
      <c r="B123" s="38"/>
      <c r="C123" s="2" t="s">
        <v>17</v>
      </c>
      <c r="D123" s="2" t="s">
        <v>14</v>
      </c>
      <c r="E123" s="2" t="s">
        <v>37</v>
      </c>
      <c r="F123" s="2" t="s">
        <v>77</v>
      </c>
      <c r="G123" s="3">
        <f t="shared" si="62"/>
        <v>250</v>
      </c>
      <c r="H123" s="41">
        <v>250</v>
      </c>
      <c r="I123" s="41"/>
      <c r="J123" s="41"/>
    </row>
    <row r="124" spans="1:10" ht="16.5" customHeight="1" x14ac:dyDescent="0.25">
      <c r="A124" s="1" t="s">
        <v>126</v>
      </c>
      <c r="B124" s="38"/>
      <c r="C124" s="2" t="s">
        <v>17</v>
      </c>
      <c r="D124" s="2" t="s">
        <v>14</v>
      </c>
      <c r="E124" s="2" t="s">
        <v>37</v>
      </c>
      <c r="F124" s="2" t="s">
        <v>177</v>
      </c>
      <c r="G124" s="3">
        <f t="shared" si="62"/>
        <v>1931.7</v>
      </c>
      <c r="H124" s="41"/>
      <c r="I124" s="41">
        <v>1931.7</v>
      </c>
      <c r="J124" s="41"/>
    </row>
    <row r="125" spans="1:10" ht="28.5" x14ac:dyDescent="0.25">
      <c r="A125" s="42" t="s">
        <v>169</v>
      </c>
      <c r="B125" s="42" t="s">
        <v>132</v>
      </c>
      <c r="C125" s="6"/>
      <c r="D125" s="6"/>
      <c r="E125" s="6"/>
      <c r="F125" s="6"/>
      <c r="G125" s="7">
        <f>SUM(G126)</f>
        <v>300</v>
      </c>
      <c r="H125" s="7">
        <f t="shared" ref="H125:I125" si="63">SUM(H126)</f>
        <v>300</v>
      </c>
      <c r="I125" s="7">
        <f t="shared" si="63"/>
        <v>0</v>
      </c>
      <c r="J125" s="7">
        <f t="shared" ref="J125" si="64">SUM(J126)</f>
        <v>0</v>
      </c>
    </row>
    <row r="126" spans="1:10" ht="15.75" x14ac:dyDescent="0.25">
      <c r="A126" s="43" t="s">
        <v>85</v>
      </c>
      <c r="B126" s="43"/>
      <c r="C126" s="2" t="s">
        <v>17</v>
      </c>
      <c r="D126" s="2" t="s">
        <v>43</v>
      </c>
      <c r="E126" s="2" t="s">
        <v>78</v>
      </c>
      <c r="F126" s="2" t="s">
        <v>79</v>
      </c>
      <c r="G126" s="3">
        <f>SUM(H126:I126)</f>
        <v>300</v>
      </c>
      <c r="H126" s="21">
        <v>300</v>
      </c>
      <c r="I126" s="21"/>
      <c r="J126" s="21"/>
    </row>
    <row r="127" spans="1:10" ht="29.25" x14ac:dyDescent="0.25">
      <c r="A127" s="5" t="s">
        <v>170</v>
      </c>
      <c r="B127" s="5" t="s">
        <v>133</v>
      </c>
      <c r="C127" s="6"/>
      <c r="D127" s="6"/>
      <c r="E127" s="6"/>
      <c r="F127" s="6"/>
      <c r="G127" s="7">
        <f>SUM(G128:G129)</f>
        <v>14168</v>
      </c>
      <c r="H127" s="7">
        <f t="shared" ref="H127:I127" si="65">SUM(H128:H129)</f>
        <v>14168</v>
      </c>
      <c r="I127" s="7">
        <f t="shared" si="65"/>
        <v>0</v>
      </c>
      <c r="J127" s="7">
        <f t="shared" ref="J127" si="66">SUM(J128:J129)</f>
        <v>0</v>
      </c>
    </row>
    <row r="128" spans="1:10" ht="15.75" x14ac:dyDescent="0.25">
      <c r="A128" s="1" t="s">
        <v>171</v>
      </c>
      <c r="B128" s="1"/>
      <c r="C128" s="2" t="s">
        <v>17</v>
      </c>
      <c r="D128" s="2" t="s">
        <v>26</v>
      </c>
      <c r="E128" s="2" t="s">
        <v>21</v>
      </c>
      <c r="F128" s="2" t="s">
        <v>80</v>
      </c>
      <c r="G128" s="3">
        <f>SUM(H128:I128)</f>
        <v>8000</v>
      </c>
      <c r="H128" s="3">
        <v>8000</v>
      </c>
      <c r="I128" s="3"/>
      <c r="J128" s="3"/>
    </row>
    <row r="129" spans="1:10" ht="15.75" x14ac:dyDescent="0.25">
      <c r="A129" s="1" t="s">
        <v>171</v>
      </c>
      <c r="B129" s="1"/>
      <c r="C129" s="2" t="s">
        <v>17</v>
      </c>
      <c r="D129" s="2" t="s">
        <v>26</v>
      </c>
      <c r="E129" s="2" t="s">
        <v>21</v>
      </c>
      <c r="F129" s="2" t="s">
        <v>178</v>
      </c>
      <c r="G129" s="3">
        <f>SUM(H129:I129)</f>
        <v>6168</v>
      </c>
      <c r="H129" s="3">
        <v>6168</v>
      </c>
      <c r="I129" s="3"/>
      <c r="J129" s="3"/>
    </row>
    <row r="130" spans="1:10" ht="15.75" x14ac:dyDescent="0.25">
      <c r="A130" s="44" t="s">
        <v>59</v>
      </c>
      <c r="B130" s="44"/>
      <c r="C130" s="32"/>
      <c r="D130" s="32"/>
      <c r="E130" s="32"/>
      <c r="F130" s="32"/>
      <c r="G130" s="45">
        <f>SUM(G79+G81+G84+G86+G88+G91+G98+G100+G107+G109+G114+G116+G118+G120+G125+G127)</f>
        <v>248137.2</v>
      </c>
      <c r="H130" s="45">
        <f>SUM(H79+H81+H84+H86+H88+H91+H98+H100+H107+H109+H114+H116+H118+H120+H125+H127)</f>
        <v>164606.5</v>
      </c>
      <c r="I130" s="45">
        <f>SUM(I79+I81+I84+I86+I88+I91+I98+I100+I107+I109+I114+I116+I118+I120+I125+I127)</f>
        <v>83530.7</v>
      </c>
      <c r="J130" s="45">
        <f>SUM(J79+J81+J84+J86+J88+J91+J98+J100+J107+J109+J114+J116+J118+J120+J125+J127)</f>
        <v>0</v>
      </c>
    </row>
    <row r="131" spans="1:10" ht="15.75" x14ac:dyDescent="0.25">
      <c r="A131" s="44" t="s">
        <v>81</v>
      </c>
      <c r="B131" s="44"/>
      <c r="C131" s="32"/>
      <c r="D131" s="32"/>
      <c r="E131" s="32"/>
      <c r="F131" s="32"/>
      <c r="G131" s="45">
        <f>SUM(G76+G130)</f>
        <v>590770</v>
      </c>
      <c r="H131" s="45">
        <f>SUM(H76+H130)</f>
        <v>240677.90000000002</v>
      </c>
      <c r="I131" s="45">
        <f>SUM(I76+I130)</f>
        <v>350092.10000000003</v>
      </c>
      <c r="J131" s="45">
        <f>SUM(J76+J130)</f>
        <v>0</v>
      </c>
    </row>
    <row r="133" spans="1:10" hidden="1" x14ac:dyDescent="0.25">
      <c r="A133" s="4" t="s">
        <v>182</v>
      </c>
      <c r="G133" s="47">
        <f>SUM(G102+G122+G124+G129)</f>
        <v>99725.3</v>
      </c>
      <c r="H133" s="47">
        <f>SUM(H102+H122+H124+H129)</f>
        <v>16194.6</v>
      </c>
      <c r="I133" s="47">
        <f>SUM(I102+I122+I124+I129)</f>
        <v>83530.7</v>
      </c>
    </row>
    <row r="134" spans="1:10" hidden="1" x14ac:dyDescent="0.25">
      <c r="A134" s="4" t="s">
        <v>183</v>
      </c>
      <c r="G134" s="47">
        <f>SUM(G76+G79+G81+G84+G86+G88+G91+G98+G101+G103+G104+G105+G107+G109+G114+G116+G118+G121+G123+G125+G128)</f>
        <v>491044.69999999995</v>
      </c>
      <c r="H134" s="47">
        <f>SUM(H76+H79+H81+H84+H86+H88+H91+H98+H101+H103+H104+H105+H107+H109+H114+H116+H118+H121+H123+H125+H128)</f>
        <v>224483.3</v>
      </c>
      <c r="I134" s="47">
        <f>SUM(I76+I79+I81+I84+I86+I88+I91+I98+I101+I103+I104+I105+I107+I109+I114+I116+I118+I121+I123+I125+I128)</f>
        <v>266561.40000000002</v>
      </c>
    </row>
  </sheetData>
  <mergeCells count="17">
    <mergeCell ref="H1:I1"/>
    <mergeCell ref="H2:I2"/>
    <mergeCell ref="H3:I3"/>
    <mergeCell ref="H4:L4"/>
    <mergeCell ref="A6:H6"/>
    <mergeCell ref="A78:J78"/>
    <mergeCell ref="A8:A11"/>
    <mergeCell ref="C8:C11"/>
    <mergeCell ref="D8:D11"/>
    <mergeCell ref="E8:E11"/>
    <mergeCell ref="F8:F11"/>
    <mergeCell ref="G8:G11"/>
    <mergeCell ref="H8:J8"/>
    <mergeCell ref="H9:H11"/>
    <mergeCell ref="I9:I11"/>
    <mergeCell ref="J9:J11"/>
    <mergeCell ref="A13:J13"/>
  </mergeCells>
  <pageMargins left="1.1811023622047245" right="0.19685039370078741" top="0.78740157480314965" bottom="0.78740157480314965" header="0.31496062992125984" footer="0.31496062992125984"/>
  <pageSetup paperSize="9" scale="49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4"/>
  <sheetViews>
    <sheetView tabSelected="1" view="pageBreakPreview" zoomScale="60" zoomScaleNormal="90" workbookViewId="0">
      <selection activeCell="D3" sqref="D3"/>
    </sheetView>
  </sheetViews>
  <sheetFormatPr defaultRowHeight="15" x14ac:dyDescent="0.25"/>
  <cols>
    <col min="1" max="1" width="68.28515625" style="4" customWidth="1"/>
    <col min="2" max="2" width="21.7109375" style="4" hidden="1" customWidth="1"/>
    <col min="3" max="4" width="9.140625" style="46"/>
    <col min="5" max="5" width="9.28515625" style="46" bestFit="1" customWidth="1"/>
    <col min="6" max="6" width="14.7109375" style="46" customWidth="1"/>
    <col min="7" max="7" width="20.5703125" style="4" customWidth="1"/>
    <col min="8" max="8" width="15.85546875" style="4" customWidth="1"/>
    <col min="9" max="9" width="15.7109375" style="4" customWidth="1"/>
    <col min="10" max="10" width="14.85546875" style="4" hidden="1" customWidth="1"/>
    <col min="11" max="11" width="20.5703125" style="4" customWidth="1"/>
    <col min="12" max="12" width="15.85546875" style="4" customWidth="1"/>
    <col min="13" max="13" width="15.7109375" style="4" customWidth="1"/>
    <col min="14" max="257" width="9.140625" style="4"/>
    <col min="258" max="258" width="68.28515625" style="4" customWidth="1"/>
    <col min="259" max="260" width="9.140625" style="4"/>
    <col min="261" max="261" width="9.28515625" style="4" bestFit="1" customWidth="1"/>
    <col min="262" max="262" width="14.7109375" style="4" customWidth="1"/>
    <col min="263" max="263" width="20.5703125" style="4" customWidth="1"/>
    <col min="264" max="264" width="15.85546875" style="4" customWidth="1"/>
    <col min="265" max="265" width="15.7109375" style="4" customWidth="1"/>
    <col min="266" max="266" width="14.85546875" style="4" customWidth="1"/>
    <col min="267" max="513" width="9.140625" style="4"/>
    <col min="514" max="514" width="68.28515625" style="4" customWidth="1"/>
    <col min="515" max="516" width="9.140625" style="4"/>
    <col min="517" max="517" width="9.28515625" style="4" bestFit="1" customWidth="1"/>
    <col min="518" max="518" width="14.7109375" style="4" customWidth="1"/>
    <col min="519" max="519" width="20.5703125" style="4" customWidth="1"/>
    <col min="520" max="520" width="15.85546875" style="4" customWidth="1"/>
    <col min="521" max="521" width="15.7109375" style="4" customWidth="1"/>
    <col min="522" max="522" width="14.85546875" style="4" customWidth="1"/>
    <col min="523" max="769" width="9.140625" style="4"/>
    <col min="770" max="770" width="68.28515625" style="4" customWidth="1"/>
    <col min="771" max="772" width="9.140625" style="4"/>
    <col min="773" max="773" width="9.28515625" style="4" bestFit="1" customWidth="1"/>
    <col min="774" max="774" width="14.7109375" style="4" customWidth="1"/>
    <col min="775" max="775" width="20.5703125" style="4" customWidth="1"/>
    <col min="776" max="776" width="15.85546875" style="4" customWidth="1"/>
    <col min="777" max="777" width="15.7109375" style="4" customWidth="1"/>
    <col min="778" max="778" width="14.85546875" style="4" customWidth="1"/>
    <col min="779" max="1025" width="9.140625" style="4"/>
    <col min="1026" max="1026" width="68.28515625" style="4" customWidth="1"/>
    <col min="1027" max="1028" width="9.140625" style="4"/>
    <col min="1029" max="1029" width="9.28515625" style="4" bestFit="1" customWidth="1"/>
    <col min="1030" max="1030" width="14.7109375" style="4" customWidth="1"/>
    <col min="1031" max="1031" width="20.5703125" style="4" customWidth="1"/>
    <col min="1032" max="1032" width="15.85546875" style="4" customWidth="1"/>
    <col min="1033" max="1033" width="15.7109375" style="4" customWidth="1"/>
    <col min="1034" max="1034" width="14.85546875" style="4" customWidth="1"/>
    <col min="1035" max="1281" width="9.140625" style="4"/>
    <col min="1282" max="1282" width="68.28515625" style="4" customWidth="1"/>
    <col min="1283" max="1284" width="9.140625" style="4"/>
    <col min="1285" max="1285" width="9.28515625" style="4" bestFit="1" customWidth="1"/>
    <col min="1286" max="1286" width="14.7109375" style="4" customWidth="1"/>
    <col min="1287" max="1287" width="20.5703125" style="4" customWidth="1"/>
    <col min="1288" max="1288" width="15.85546875" style="4" customWidth="1"/>
    <col min="1289" max="1289" width="15.7109375" style="4" customWidth="1"/>
    <col min="1290" max="1290" width="14.85546875" style="4" customWidth="1"/>
    <col min="1291" max="1537" width="9.140625" style="4"/>
    <col min="1538" max="1538" width="68.28515625" style="4" customWidth="1"/>
    <col min="1539" max="1540" width="9.140625" style="4"/>
    <col min="1541" max="1541" width="9.28515625" style="4" bestFit="1" customWidth="1"/>
    <col min="1542" max="1542" width="14.7109375" style="4" customWidth="1"/>
    <col min="1543" max="1543" width="20.5703125" style="4" customWidth="1"/>
    <col min="1544" max="1544" width="15.85546875" style="4" customWidth="1"/>
    <col min="1545" max="1545" width="15.7109375" style="4" customWidth="1"/>
    <col min="1546" max="1546" width="14.85546875" style="4" customWidth="1"/>
    <col min="1547" max="1793" width="9.140625" style="4"/>
    <col min="1794" max="1794" width="68.28515625" style="4" customWidth="1"/>
    <col min="1795" max="1796" width="9.140625" style="4"/>
    <col min="1797" max="1797" width="9.28515625" style="4" bestFit="1" customWidth="1"/>
    <col min="1798" max="1798" width="14.7109375" style="4" customWidth="1"/>
    <col min="1799" max="1799" width="20.5703125" style="4" customWidth="1"/>
    <col min="1800" max="1800" width="15.85546875" style="4" customWidth="1"/>
    <col min="1801" max="1801" width="15.7109375" style="4" customWidth="1"/>
    <col min="1802" max="1802" width="14.85546875" style="4" customWidth="1"/>
    <col min="1803" max="2049" width="9.140625" style="4"/>
    <col min="2050" max="2050" width="68.28515625" style="4" customWidth="1"/>
    <col min="2051" max="2052" width="9.140625" style="4"/>
    <col min="2053" max="2053" width="9.28515625" style="4" bestFit="1" customWidth="1"/>
    <col min="2054" max="2054" width="14.7109375" style="4" customWidth="1"/>
    <col min="2055" max="2055" width="20.5703125" style="4" customWidth="1"/>
    <col min="2056" max="2056" width="15.85546875" style="4" customWidth="1"/>
    <col min="2057" max="2057" width="15.7109375" style="4" customWidth="1"/>
    <col min="2058" max="2058" width="14.85546875" style="4" customWidth="1"/>
    <col min="2059" max="2305" width="9.140625" style="4"/>
    <col min="2306" max="2306" width="68.28515625" style="4" customWidth="1"/>
    <col min="2307" max="2308" width="9.140625" style="4"/>
    <col min="2309" max="2309" width="9.28515625" style="4" bestFit="1" customWidth="1"/>
    <col min="2310" max="2310" width="14.7109375" style="4" customWidth="1"/>
    <col min="2311" max="2311" width="20.5703125" style="4" customWidth="1"/>
    <col min="2312" max="2312" width="15.85546875" style="4" customWidth="1"/>
    <col min="2313" max="2313" width="15.7109375" style="4" customWidth="1"/>
    <col min="2314" max="2314" width="14.85546875" style="4" customWidth="1"/>
    <col min="2315" max="2561" width="9.140625" style="4"/>
    <col min="2562" max="2562" width="68.28515625" style="4" customWidth="1"/>
    <col min="2563" max="2564" width="9.140625" style="4"/>
    <col min="2565" max="2565" width="9.28515625" style="4" bestFit="1" customWidth="1"/>
    <col min="2566" max="2566" width="14.7109375" style="4" customWidth="1"/>
    <col min="2567" max="2567" width="20.5703125" style="4" customWidth="1"/>
    <col min="2568" max="2568" width="15.85546875" style="4" customWidth="1"/>
    <col min="2569" max="2569" width="15.7109375" style="4" customWidth="1"/>
    <col min="2570" max="2570" width="14.85546875" style="4" customWidth="1"/>
    <col min="2571" max="2817" width="9.140625" style="4"/>
    <col min="2818" max="2818" width="68.28515625" style="4" customWidth="1"/>
    <col min="2819" max="2820" width="9.140625" style="4"/>
    <col min="2821" max="2821" width="9.28515625" style="4" bestFit="1" customWidth="1"/>
    <col min="2822" max="2822" width="14.7109375" style="4" customWidth="1"/>
    <col min="2823" max="2823" width="20.5703125" style="4" customWidth="1"/>
    <col min="2824" max="2824" width="15.85546875" style="4" customWidth="1"/>
    <col min="2825" max="2825" width="15.7109375" style="4" customWidth="1"/>
    <col min="2826" max="2826" width="14.85546875" style="4" customWidth="1"/>
    <col min="2827" max="3073" width="9.140625" style="4"/>
    <col min="3074" max="3074" width="68.28515625" style="4" customWidth="1"/>
    <col min="3075" max="3076" width="9.140625" style="4"/>
    <col min="3077" max="3077" width="9.28515625" style="4" bestFit="1" customWidth="1"/>
    <col min="3078" max="3078" width="14.7109375" style="4" customWidth="1"/>
    <col min="3079" max="3079" width="20.5703125" style="4" customWidth="1"/>
    <col min="3080" max="3080" width="15.85546875" style="4" customWidth="1"/>
    <col min="3081" max="3081" width="15.7109375" style="4" customWidth="1"/>
    <col min="3082" max="3082" width="14.85546875" style="4" customWidth="1"/>
    <col min="3083" max="3329" width="9.140625" style="4"/>
    <col min="3330" max="3330" width="68.28515625" style="4" customWidth="1"/>
    <col min="3331" max="3332" width="9.140625" style="4"/>
    <col min="3333" max="3333" width="9.28515625" style="4" bestFit="1" customWidth="1"/>
    <col min="3334" max="3334" width="14.7109375" style="4" customWidth="1"/>
    <col min="3335" max="3335" width="20.5703125" style="4" customWidth="1"/>
    <col min="3336" max="3336" width="15.85546875" style="4" customWidth="1"/>
    <col min="3337" max="3337" width="15.7109375" style="4" customWidth="1"/>
    <col min="3338" max="3338" width="14.85546875" style="4" customWidth="1"/>
    <col min="3339" max="3585" width="9.140625" style="4"/>
    <col min="3586" max="3586" width="68.28515625" style="4" customWidth="1"/>
    <col min="3587" max="3588" width="9.140625" style="4"/>
    <col min="3589" max="3589" width="9.28515625" style="4" bestFit="1" customWidth="1"/>
    <col min="3590" max="3590" width="14.7109375" style="4" customWidth="1"/>
    <col min="3591" max="3591" width="20.5703125" style="4" customWidth="1"/>
    <col min="3592" max="3592" width="15.85546875" style="4" customWidth="1"/>
    <col min="3593" max="3593" width="15.7109375" style="4" customWidth="1"/>
    <col min="3594" max="3594" width="14.85546875" style="4" customWidth="1"/>
    <col min="3595" max="3841" width="9.140625" style="4"/>
    <col min="3842" max="3842" width="68.28515625" style="4" customWidth="1"/>
    <col min="3843" max="3844" width="9.140625" style="4"/>
    <col min="3845" max="3845" width="9.28515625" style="4" bestFit="1" customWidth="1"/>
    <col min="3846" max="3846" width="14.7109375" style="4" customWidth="1"/>
    <col min="3847" max="3847" width="20.5703125" style="4" customWidth="1"/>
    <col min="3848" max="3848" width="15.85546875" style="4" customWidth="1"/>
    <col min="3849" max="3849" width="15.7109375" style="4" customWidth="1"/>
    <col min="3850" max="3850" width="14.85546875" style="4" customWidth="1"/>
    <col min="3851" max="4097" width="9.140625" style="4"/>
    <col min="4098" max="4098" width="68.28515625" style="4" customWidth="1"/>
    <col min="4099" max="4100" width="9.140625" style="4"/>
    <col min="4101" max="4101" width="9.28515625" style="4" bestFit="1" customWidth="1"/>
    <col min="4102" max="4102" width="14.7109375" style="4" customWidth="1"/>
    <col min="4103" max="4103" width="20.5703125" style="4" customWidth="1"/>
    <col min="4104" max="4104" width="15.85546875" style="4" customWidth="1"/>
    <col min="4105" max="4105" width="15.7109375" style="4" customWidth="1"/>
    <col min="4106" max="4106" width="14.85546875" style="4" customWidth="1"/>
    <col min="4107" max="4353" width="9.140625" style="4"/>
    <col min="4354" max="4354" width="68.28515625" style="4" customWidth="1"/>
    <col min="4355" max="4356" width="9.140625" style="4"/>
    <col min="4357" max="4357" width="9.28515625" style="4" bestFit="1" customWidth="1"/>
    <col min="4358" max="4358" width="14.7109375" style="4" customWidth="1"/>
    <col min="4359" max="4359" width="20.5703125" style="4" customWidth="1"/>
    <col min="4360" max="4360" width="15.85546875" style="4" customWidth="1"/>
    <col min="4361" max="4361" width="15.7109375" style="4" customWidth="1"/>
    <col min="4362" max="4362" width="14.85546875" style="4" customWidth="1"/>
    <col min="4363" max="4609" width="9.140625" style="4"/>
    <col min="4610" max="4610" width="68.28515625" style="4" customWidth="1"/>
    <col min="4611" max="4612" width="9.140625" style="4"/>
    <col min="4613" max="4613" width="9.28515625" style="4" bestFit="1" customWidth="1"/>
    <col min="4614" max="4614" width="14.7109375" style="4" customWidth="1"/>
    <col min="4615" max="4615" width="20.5703125" style="4" customWidth="1"/>
    <col min="4616" max="4616" width="15.85546875" style="4" customWidth="1"/>
    <col min="4617" max="4617" width="15.7109375" style="4" customWidth="1"/>
    <col min="4618" max="4618" width="14.85546875" style="4" customWidth="1"/>
    <col min="4619" max="4865" width="9.140625" style="4"/>
    <col min="4866" max="4866" width="68.28515625" style="4" customWidth="1"/>
    <col min="4867" max="4868" width="9.140625" style="4"/>
    <col min="4869" max="4869" width="9.28515625" style="4" bestFit="1" customWidth="1"/>
    <col min="4870" max="4870" width="14.7109375" style="4" customWidth="1"/>
    <col min="4871" max="4871" width="20.5703125" style="4" customWidth="1"/>
    <col min="4872" max="4872" width="15.85546875" style="4" customWidth="1"/>
    <col min="4873" max="4873" width="15.7109375" style="4" customWidth="1"/>
    <col min="4874" max="4874" width="14.85546875" style="4" customWidth="1"/>
    <col min="4875" max="5121" width="9.140625" style="4"/>
    <col min="5122" max="5122" width="68.28515625" style="4" customWidth="1"/>
    <col min="5123" max="5124" width="9.140625" style="4"/>
    <col min="5125" max="5125" width="9.28515625" style="4" bestFit="1" customWidth="1"/>
    <col min="5126" max="5126" width="14.7109375" style="4" customWidth="1"/>
    <col min="5127" max="5127" width="20.5703125" style="4" customWidth="1"/>
    <col min="5128" max="5128" width="15.85546875" style="4" customWidth="1"/>
    <col min="5129" max="5129" width="15.7109375" style="4" customWidth="1"/>
    <col min="5130" max="5130" width="14.85546875" style="4" customWidth="1"/>
    <col min="5131" max="5377" width="9.140625" style="4"/>
    <col min="5378" max="5378" width="68.28515625" style="4" customWidth="1"/>
    <col min="5379" max="5380" width="9.140625" style="4"/>
    <col min="5381" max="5381" width="9.28515625" style="4" bestFit="1" customWidth="1"/>
    <col min="5382" max="5382" width="14.7109375" style="4" customWidth="1"/>
    <col min="5383" max="5383" width="20.5703125" style="4" customWidth="1"/>
    <col min="5384" max="5384" width="15.85546875" style="4" customWidth="1"/>
    <col min="5385" max="5385" width="15.7109375" style="4" customWidth="1"/>
    <col min="5386" max="5386" width="14.85546875" style="4" customWidth="1"/>
    <col min="5387" max="5633" width="9.140625" style="4"/>
    <col min="5634" max="5634" width="68.28515625" style="4" customWidth="1"/>
    <col min="5635" max="5636" width="9.140625" style="4"/>
    <col min="5637" max="5637" width="9.28515625" style="4" bestFit="1" customWidth="1"/>
    <col min="5638" max="5638" width="14.7109375" style="4" customWidth="1"/>
    <col min="5639" max="5639" width="20.5703125" style="4" customWidth="1"/>
    <col min="5640" max="5640" width="15.85546875" style="4" customWidth="1"/>
    <col min="5641" max="5641" width="15.7109375" style="4" customWidth="1"/>
    <col min="5642" max="5642" width="14.85546875" style="4" customWidth="1"/>
    <col min="5643" max="5889" width="9.140625" style="4"/>
    <col min="5890" max="5890" width="68.28515625" style="4" customWidth="1"/>
    <col min="5891" max="5892" width="9.140625" style="4"/>
    <col min="5893" max="5893" width="9.28515625" style="4" bestFit="1" customWidth="1"/>
    <col min="5894" max="5894" width="14.7109375" style="4" customWidth="1"/>
    <col min="5895" max="5895" width="20.5703125" style="4" customWidth="1"/>
    <col min="5896" max="5896" width="15.85546875" style="4" customWidth="1"/>
    <col min="5897" max="5897" width="15.7109375" style="4" customWidth="1"/>
    <col min="5898" max="5898" width="14.85546875" style="4" customWidth="1"/>
    <col min="5899" max="6145" width="9.140625" style="4"/>
    <col min="6146" max="6146" width="68.28515625" style="4" customWidth="1"/>
    <col min="6147" max="6148" width="9.140625" style="4"/>
    <col min="6149" max="6149" width="9.28515625" style="4" bestFit="1" customWidth="1"/>
    <col min="6150" max="6150" width="14.7109375" style="4" customWidth="1"/>
    <col min="6151" max="6151" width="20.5703125" style="4" customWidth="1"/>
    <col min="6152" max="6152" width="15.85546875" style="4" customWidth="1"/>
    <col min="6153" max="6153" width="15.7109375" style="4" customWidth="1"/>
    <col min="6154" max="6154" width="14.85546875" style="4" customWidth="1"/>
    <col min="6155" max="6401" width="9.140625" style="4"/>
    <col min="6402" max="6402" width="68.28515625" style="4" customWidth="1"/>
    <col min="6403" max="6404" width="9.140625" style="4"/>
    <col min="6405" max="6405" width="9.28515625" style="4" bestFit="1" customWidth="1"/>
    <col min="6406" max="6406" width="14.7109375" style="4" customWidth="1"/>
    <col min="6407" max="6407" width="20.5703125" style="4" customWidth="1"/>
    <col min="6408" max="6408" width="15.85546875" style="4" customWidth="1"/>
    <col min="6409" max="6409" width="15.7109375" style="4" customWidth="1"/>
    <col min="6410" max="6410" width="14.85546875" style="4" customWidth="1"/>
    <col min="6411" max="6657" width="9.140625" style="4"/>
    <col min="6658" max="6658" width="68.28515625" style="4" customWidth="1"/>
    <col min="6659" max="6660" width="9.140625" style="4"/>
    <col min="6661" max="6661" width="9.28515625" style="4" bestFit="1" customWidth="1"/>
    <col min="6662" max="6662" width="14.7109375" style="4" customWidth="1"/>
    <col min="6663" max="6663" width="20.5703125" style="4" customWidth="1"/>
    <col min="6664" max="6664" width="15.85546875" style="4" customWidth="1"/>
    <col min="6665" max="6665" width="15.7109375" style="4" customWidth="1"/>
    <col min="6666" max="6666" width="14.85546875" style="4" customWidth="1"/>
    <col min="6667" max="6913" width="9.140625" style="4"/>
    <col min="6914" max="6914" width="68.28515625" style="4" customWidth="1"/>
    <col min="6915" max="6916" width="9.140625" style="4"/>
    <col min="6917" max="6917" width="9.28515625" style="4" bestFit="1" customWidth="1"/>
    <col min="6918" max="6918" width="14.7109375" style="4" customWidth="1"/>
    <col min="6919" max="6919" width="20.5703125" style="4" customWidth="1"/>
    <col min="6920" max="6920" width="15.85546875" style="4" customWidth="1"/>
    <col min="6921" max="6921" width="15.7109375" style="4" customWidth="1"/>
    <col min="6922" max="6922" width="14.85546875" style="4" customWidth="1"/>
    <col min="6923" max="7169" width="9.140625" style="4"/>
    <col min="7170" max="7170" width="68.28515625" style="4" customWidth="1"/>
    <col min="7171" max="7172" width="9.140625" style="4"/>
    <col min="7173" max="7173" width="9.28515625" style="4" bestFit="1" customWidth="1"/>
    <col min="7174" max="7174" width="14.7109375" style="4" customWidth="1"/>
    <col min="7175" max="7175" width="20.5703125" style="4" customWidth="1"/>
    <col min="7176" max="7176" width="15.85546875" style="4" customWidth="1"/>
    <col min="7177" max="7177" width="15.7109375" style="4" customWidth="1"/>
    <col min="7178" max="7178" width="14.85546875" style="4" customWidth="1"/>
    <col min="7179" max="7425" width="9.140625" style="4"/>
    <col min="7426" max="7426" width="68.28515625" style="4" customWidth="1"/>
    <col min="7427" max="7428" width="9.140625" style="4"/>
    <col min="7429" max="7429" width="9.28515625" style="4" bestFit="1" customWidth="1"/>
    <col min="7430" max="7430" width="14.7109375" style="4" customWidth="1"/>
    <col min="7431" max="7431" width="20.5703125" style="4" customWidth="1"/>
    <col min="7432" max="7432" width="15.85546875" style="4" customWidth="1"/>
    <col min="7433" max="7433" width="15.7109375" style="4" customWidth="1"/>
    <col min="7434" max="7434" width="14.85546875" style="4" customWidth="1"/>
    <col min="7435" max="7681" width="9.140625" style="4"/>
    <col min="7682" max="7682" width="68.28515625" style="4" customWidth="1"/>
    <col min="7683" max="7684" width="9.140625" style="4"/>
    <col min="7685" max="7685" width="9.28515625" style="4" bestFit="1" customWidth="1"/>
    <col min="7686" max="7686" width="14.7109375" style="4" customWidth="1"/>
    <col min="7687" max="7687" width="20.5703125" style="4" customWidth="1"/>
    <col min="7688" max="7688" width="15.85546875" style="4" customWidth="1"/>
    <col min="7689" max="7689" width="15.7109375" style="4" customWidth="1"/>
    <col min="7690" max="7690" width="14.85546875" style="4" customWidth="1"/>
    <col min="7691" max="7937" width="9.140625" style="4"/>
    <col min="7938" max="7938" width="68.28515625" style="4" customWidth="1"/>
    <col min="7939" max="7940" width="9.140625" style="4"/>
    <col min="7941" max="7941" width="9.28515625" style="4" bestFit="1" customWidth="1"/>
    <col min="7942" max="7942" width="14.7109375" style="4" customWidth="1"/>
    <col min="7943" max="7943" width="20.5703125" style="4" customWidth="1"/>
    <col min="7944" max="7944" width="15.85546875" style="4" customWidth="1"/>
    <col min="7945" max="7945" width="15.7109375" style="4" customWidth="1"/>
    <col min="7946" max="7946" width="14.85546875" style="4" customWidth="1"/>
    <col min="7947" max="8193" width="9.140625" style="4"/>
    <col min="8194" max="8194" width="68.28515625" style="4" customWidth="1"/>
    <col min="8195" max="8196" width="9.140625" style="4"/>
    <col min="8197" max="8197" width="9.28515625" style="4" bestFit="1" customWidth="1"/>
    <col min="8198" max="8198" width="14.7109375" style="4" customWidth="1"/>
    <col min="8199" max="8199" width="20.5703125" style="4" customWidth="1"/>
    <col min="8200" max="8200" width="15.85546875" style="4" customWidth="1"/>
    <col min="8201" max="8201" width="15.7109375" style="4" customWidth="1"/>
    <col min="8202" max="8202" width="14.85546875" style="4" customWidth="1"/>
    <col min="8203" max="8449" width="9.140625" style="4"/>
    <col min="8450" max="8450" width="68.28515625" style="4" customWidth="1"/>
    <col min="8451" max="8452" width="9.140625" style="4"/>
    <col min="8453" max="8453" width="9.28515625" style="4" bestFit="1" customWidth="1"/>
    <col min="8454" max="8454" width="14.7109375" style="4" customWidth="1"/>
    <col min="8455" max="8455" width="20.5703125" style="4" customWidth="1"/>
    <col min="8456" max="8456" width="15.85546875" style="4" customWidth="1"/>
    <col min="8457" max="8457" width="15.7109375" style="4" customWidth="1"/>
    <col min="8458" max="8458" width="14.85546875" style="4" customWidth="1"/>
    <col min="8459" max="8705" width="9.140625" style="4"/>
    <col min="8706" max="8706" width="68.28515625" style="4" customWidth="1"/>
    <col min="8707" max="8708" width="9.140625" style="4"/>
    <col min="8709" max="8709" width="9.28515625" style="4" bestFit="1" customWidth="1"/>
    <col min="8710" max="8710" width="14.7109375" style="4" customWidth="1"/>
    <col min="8711" max="8711" width="20.5703125" style="4" customWidth="1"/>
    <col min="8712" max="8712" width="15.85546875" style="4" customWidth="1"/>
    <col min="8713" max="8713" width="15.7109375" style="4" customWidth="1"/>
    <col min="8714" max="8714" width="14.85546875" style="4" customWidth="1"/>
    <col min="8715" max="8961" width="9.140625" style="4"/>
    <col min="8962" max="8962" width="68.28515625" style="4" customWidth="1"/>
    <col min="8963" max="8964" width="9.140625" style="4"/>
    <col min="8965" max="8965" width="9.28515625" style="4" bestFit="1" customWidth="1"/>
    <col min="8966" max="8966" width="14.7109375" style="4" customWidth="1"/>
    <col min="8967" max="8967" width="20.5703125" style="4" customWidth="1"/>
    <col min="8968" max="8968" width="15.85546875" style="4" customWidth="1"/>
    <col min="8969" max="8969" width="15.7109375" style="4" customWidth="1"/>
    <col min="8970" max="8970" width="14.85546875" style="4" customWidth="1"/>
    <col min="8971" max="9217" width="9.140625" style="4"/>
    <col min="9218" max="9218" width="68.28515625" style="4" customWidth="1"/>
    <col min="9219" max="9220" width="9.140625" style="4"/>
    <col min="9221" max="9221" width="9.28515625" style="4" bestFit="1" customWidth="1"/>
    <col min="9222" max="9222" width="14.7109375" style="4" customWidth="1"/>
    <col min="9223" max="9223" width="20.5703125" style="4" customWidth="1"/>
    <col min="9224" max="9224" width="15.85546875" style="4" customWidth="1"/>
    <col min="9225" max="9225" width="15.7109375" style="4" customWidth="1"/>
    <col min="9226" max="9226" width="14.85546875" style="4" customWidth="1"/>
    <col min="9227" max="9473" width="9.140625" style="4"/>
    <col min="9474" max="9474" width="68.28515625" style="4" customWidth="1"/>
    <col min="9475" max="9476" width="9.140625" style="4"/>
    <col min="9477" max="9477" width="9.28515625" style="4" bestFit="1" customWidth="1"/>
    <col min="9478" max="9478" width="14.7109375" style="4" customWidth="1"/>
    <col min="9479" max="9479" width="20.5703125" style="4" customWidth="1"/>
    <col min="9480" max="9480" width="15.85546875" style="4" customWidth="1"/>
    <col min="9481" max="9481" width="15.7109375" style="4" customWidth="1"/>
    <col min="9482" max="9482" width="14.85546875" style="4" customWidth="1"/>
    <col min="9483" max="9729" width="9.140625" style="4"/>
    <col min="9730" max="9730" width="68.28515625" style="4" customWidth="1"/>
    <col min="9731" max="9732" width="9.140625" style="4"/>
    <col min="9733" max="9733" width="9.28515625" style="4" bestFit="1" customWidth="1"/>
    <col min="9734" max="9734" width="14.7109375" style="4" customWidth="1"/>
    <col min="9735" max="9735" width="20.5703125" style="4" customWidth="1"/>
    <col min="9736" max="9736" width="15.85546875" style="4" customWidth="1"/>
    <col min="9737" max="9737" width="15.7109375" style="4" customWidth="1"/>
    <col min="9738" max="9738" width="14.85546875" style="4" customWidth="1"/>
    <col min="9739" max="9985" width="9.140625" style="4"/>
    <col min="9986" max="9986" width="68.28515625" style="4" customWidth="1"/>
    <col min="9987" max="9988" width="9.140625" style="4"/>
    <col min="9989" max="9989" width="9.28515625" style="4" bestFit="1" customWidth="1"/>
    <col min="9990" max="9990" width="14.7109375" style="4" customWidth="1"/>
    <col min="9991" max="9991" width="20.5703125" style="4" customWidth="1"/>
    <col min="9992" max="9992" width="15.85546875" style="4" customWidth="1"/>
    <col min="9993" max="9993" width="15.7109375" style="4" customWidth="1"/>
    <col min="9994" max="9994" width="14.85546875" style="4" customWidth="1"/>
    <col min="9995" max="10241" width="9.140625" style="4"/>
    <col min="10242" max="10242" width="68.28515625" style="4" customWidth="1"/>
    <col min="10243" max="10244" width="9.140625" style="4"/>
    <col min="10245" max="10245" width="9.28515625" style="4" bestFit="1" customWidth="1"/>
    <col min="10246" max="10246" width="14.7109375" style="4" customWidth="1"/>
    <col min="10247" max="10247" width="20.5703125" style="4" customWidth="1"/>
    <col min="10248" max="10248" width="15.85546875" style="4" customWidth="1"/>
    <col min="10249" max="10249" width="15.7109375" style="4" customWidth="1"/>
    <col min="10250" max="10250" width="14.85546875" style="4" customWidth="1"/>
    <col min="10251" max="10497" width="9.140625" style="4"/>
    <col min="10498" max="10498" width="68.28515625" style="4" customWidth="1"/>
    <col min="10499" max="10500" width="9.140625" style="4"/>
    <col min="10501" max="10501" width="9.28515625" style="4" bestFit="1" customWidth="1"/>
    <col min="10502" max="10502" width="14.7109375" style="4" customWidth="1"/>
    <col min="10503" max="10503" width="20.5703125" style="4" customWidth="1"/>
    <col min="10504" max="10504" width="15.85546875" style="4" customWidth="1"/>
    <col min="10505" max="10505" width="15.7109375" style="4" customWidth="1"/>
    <col min="10506" max="10506" width="14.85546875" style="4" customWidth="1"/>
    <col min="10507" max="10753" width="9.140625" style="4"/>
    <col min="10754" max="10754" width="68.28515625" style="4" customWidth="1"/>
    <col min="10755" max="10756" width="9.140625" style="4"/>
    <col min="10757" max="10757" width="9.28515625" style="4" bestFit="1" customWidth="1"/>
    <col min="10758" max="10758" width="14.7109375" style="4" customWidth="1"/>
    <col min="10759" max="10759" width="20.5703125" style="4" customWidth="1"/>
    <col min="10760" max="10760" width="15.85546875" style="4" customWidth="1"/>
    <col min="10761" max="10761" width="15.7109375" style="4" customWidth="1"/>
    <col min="10762" max="10762" width="14.85546875" style="4" customWidth="1"/>
    <col min="10763" max="11009" width="9.140625" style="4"/>
    <col min="11010" max="11010" width="68.28515625" style="4" customWidth="1"/>
    <col min="11011" max="11012" width="9.140625" style="4"/>
    <col min="11013" max="11013" width="9.28515625" style="4" bestFit="1" customWidth="1"/>
    <col min="11014" max="11014" width="14.7109375" style="4" customWidth="1"/>
    <col min="11015" max="11015" width="20.5703125" style="4" customWidth="1"/>
    <col min="11016" max="11016" width="15.85546875" style="4" customWidth="1"/>
    <col min="11017" max="11017" width="15.7109375" style="4" customWidth="1"/>
    <col min="11018" max="11018" width="14.85546875" style="4" customWidth="1"/>
    <col min="11019" max="11265" width="9.140625" style="4"/>
    <col min="11266" max="11266" width="68.28515625" style="4" customWidth="1"/>
    <col min="11267" max="11268" width="9.140625" style="4"/>
    <col min="11269" max="11269" width="9.28515625" style="4" bestFit="1" customWidth="1"/>
    <col min="11270" max="11270" width="14.7109375" style="4" customWidth="1"/>
    <col min="11271" max="11271" width="20.5703125" style="4" customWidth="1"/>
    <col min="11272" max="11272" width="15.85546875" style="4" customWidth="1"/>
    <col min="11273" max="11273" width="15.7109375" style="4" customWidth="1"/>
    <col min="11274" max="11274" width="14.85546875" style="4" customWidth="1"/>
    <col min="11275" max="11521" width="9.140625" style="4"/>
    <col min="11522" max="11522" width="68.28515625" style="4" customWidth="1"/>
    <col min="11523" max="11524" width="9.140625" style="4"/>
    <col min="11525" max="11525" width="9.28515625" style="4" bestFit="1" customWidth="1"/>
    <col min="11526" max="11526" width="14.7109375" style="4" customWidth="1"/>
    <col min="11527" max="11527" width="20.5703125" style="4" customWidth="1"/>
    <col min="11528" max="11528" width="15.85546875" style="4" customWidth="1"/>
    <col min="11529" max="11529" width="15.7109375" style="4" customWidth="1"/>
    <col min="11530" max="11530" width="14.85546875" style="4" customWidth="1"/>
    <col min="11531" max="11777" width="9.140625" style="4"/>
    <col min="11778" max="11778" width="68.28515625" style="4" customWidth="1"/>
    <col min="11779" max="11780" width="9.140625" style="4"/>
    <col min="11781" max="11781" width="9.28515625" style="4" bestFit="1" customWidth="1"/>
    <col min="11782" max="11782" width="14.7109375" style="4" customWidth="1"/>
    <col min="11783" max="11783" width="20.5703125" style="4" customWidth="1"/>
    <col min="11784" max="11784" width="15.85546875" style="4" customWidth="1"/>
    <col min="11785" max="11785" width="15.7109375" style="4" customWidth="1"/>
    <col min="11786" max="11786" width="14.85546875" style="4" customWidth="1"/>
    <col min="11787" max="12033" width="9.140625" style="4"/>
    <col min="12034" max="12034" width="68.28515625" style="4" customWidth="1"/>
    <col min="12035" max="12036" width="9.140625" style="4"/>
    <col min="12037" max="12037" width="9.28515625" style="4" bestFit="1" customWidth="1"/>
    <col min="12038" max="12038" width="14.7109375" style="4" customWidth="1"/>
    <col min="12039" max="12039" width="20.5703125" style="4" customWidth="1"/>
    <col min="12040" max="12040" width="15.85546875" style="4" customWidth="1"/>
    <col min="12041" max="12041" width="15.7109375" style="4" customWidth="1"/>
    <col min="12042" max="12042" width="14.85546875" style="4" customWidth="1"/>
    <col min="12043" max="12289" width="9.140625" style="4"/>
    <col min="12290" max="12290" width="68.28515625" style="4" customWidth="1"/>
    <col min="12291" max="12292" width="9.140625" style="4"/>
    <col min="12293" max="12293" width="9.28515625" style="4" bestFit="1" customWidth="1"/>
    <col min="12294" max="12294" width="14.7109375" style="4" customWidth="1"/>
    <col min="12295" max="12295" width="20.5703125" style="4" customWidth="1"/>
    <col min="12296" max="12296" width="15.85546875" style="4" customWidth="1"/>
    <col min="12297" max="12297" width="15.7109375" style="4" customWidth="1"/>
    <col min="12298" max="12298" width="14.85546875" style="4" customWidth="1"/>
    <col min="12299" max="12545" width="9.140625" style="4"/>
    <col min="12546" max="12546" width="68.28515625" style="4" customWidth="1"/>
    <col min="12547" max="12548" width="9.140625" style="4"/>
    <col min="12549" max="12549" width="9.28515625" style="4" bestFit="1" customWidth="1"/>
    <col min="12550" max="12550" width="14.7109375" style="4" customWidth="1"/>
    <col min="12551" max="12551" width="20.5703125" style="4" customWidth="1"/>
    <col min="12552" max="12552" width="15.85546875" style="4" customWidth="1"/>
    <col min="12553" max="12553" width="15.7109375" style="4" customWidth="1"/>
    <col min="12554" max="12554" width="14.85546875" style="4" customWidth="1"/>
    <col min="12555" max="12801" width="9.140625" style="4"/>
    <col min="12802" max="12802" width="68.28515625" style="4" customWidth="1"/>
    <col min="12803" max="12804" width="9.140625" style="4"/>
    <col min="12805" max="12805" width="9.28515625" style="4" bestFit="1" customWidth="1"/>
    <col min="12806" max="12806" width="14.7109375" style="4" customWidth="1"/>
    <col min="12807" max="12807" width="20.5703125" style="4" customWidth="1"/>
    <col min="12808" max="12808" width="15.85546875" style="4" customWidth="1"/>
    <col min="12809" max="12809" width="15.7109375" style="4" customWidth="1"/>
    <col min="12810" max="12810" width="14.85546875" style="4" customWidth="1"/>
    <col min="12811" max="13057" width="9.140625" style="4"/>
    <col min="13058" max="13058" width="68.28515625" style="4" customWidth="1"/>
    <col min="13059" max="13060" width="9.140625" style="4"/>
    <col min="13061" max="13061" width="9.28515625" style="4" bestFit="1" customWidth="1"/>
    <col min="13062" max="13062" width="14.7109375" style="4" customWidth="1"/>
    <col min="13063" max="13063" width="20.5703125" style="4" customWidth="1"/>
    <col min="13064" max="13064" width="15.85546875" style="4" customWidth="1"/>
    <col min="13065" max="13065" width="15.7109375" style="4" customWidth="1"/>
    <col min="13066" max="13066" width="14.85546875" style="4" customWidth="1"/>
    <col min="13067" max="13313" width="9.140625" style="4"/>
    <col min="13314" max="13314" width="68.28515625" style="4" customWidth="1"/>
    <col min="13315" max="13316" width="9.140625" style="4"/>
    <col min="13317" max="13317" width="9.28515625" style="4" bestFit="1" customWidth="1"/>
    <col min="13318" max="13318" width="14.7109375" style="4" customWidth="1"/>
    <col min="13319" max="13319" width="20.5703125" style="4" customWidth="1"/>
    <col min="13320" max="13320" width="15.85546875" style="4" customWidth="1"/>
    <col min="13321" max="13321" width="15.7109375" style="4" customWidth="1"/>
    <col min="13322" max="13322" width="14.85546875" style="4" customWidth="1"/>
    <col min="13323" max="13569" width="9.140625" style="4"/>
    <col min="13570" max="13570" width="68.28515625" style="4" customWidth="1"/>
    <col min="13571" max="13572" width="9.140625" style="4"/>
    <col min="13573" max="13573" width="9.28515625" style="4" bestFit="1" customWidth="1"/>
    <col min="13574" max="13574" width="14.7109375" style="4" customWidth="1"/>
    <col min="13575" max="13575" width="20.5703125" style="4" customWidth="1"/>
    <col min="13576" max="13576" width="15.85546875" style="4" customWidth="1"/>
    <col min="13577" max="13577" width="15.7109375" style="4" customWidth="1"/>
    <col min="13578" max="13578" width="14.85546875" style="4" customWidth="1"/>
    <col min="13579" max="13825" width="9.140625" style="4"/>
    <col min="13826" max="13826" width="68.28515625" style="4" customWidth="1"/>
    <col min="13827" max="13828" width="9.140625" style="4"/>
    <col min="13829" max="13829" width="9.28515625" style="4" bestFit="1" customWidth="1"/>
    <col min="13830" max="13830" width="14.7109375" style="4" customWidth="1"/>
    <col min="13831" max="13831" width="20.5703125" style="4" customWidth="1"/>
    <col min="13832" max="13832" width="15.85546875" style="4" customWidth="1"/>
    <col min="13833" max="13833" width="15.7109375" style="4" customWidth="1"/>
    <col min="13834" max="13834" width="14.85546875" style="4" customWidth="1"/>
    <col min="13835" max="14081" width="9.140625" style="4"/>
    <col min="14082" max="14082" width="68.28515625" style="4" customWidth="1"/>
    <col min="14083" max="14084" width="9.140625" style="4"/>
    <col min="14085" max="14085" width="9.28515625" style="4" bestFit="1" customWidth="1"/>
    <col min="14086" max="14086" width="14.7109375" style="4" customWidth="1"/>
    <col min="14087" max="14087" width="20.5703125" style="4" customWidth="1"/>
    <col min="14088" max="14088" width="15.85546875" style="4" customWidth="1"/>
    <col min="14089" max="14089" width="15.7109375" style="4" customWidth="1"/>
    <col min="14090" max="14090" width="14.85546875" style="4" customWidth="1"/>
    <col min="14091" max="14337" width="9.140625" style="4"/>
    <col min="14338" max="14338" width="68.28515625" style="4" customWidth="1"/>
    <col min="14339" max="14340" width="9.140625" style="4"/>
    <col min="14341" max="14341" width="9.28515625" style="4" bestFit="1" customWidth="1"/>
    <col min="14342" max="14342" width="14.7109375" style="4" customWidth="1"/>
    <col min="14343" max="14343" width="20.5703125" style="4" customWidth="1"/>
    <col min="14344" max="14344" width="15.85546875" style="4" customWidth="1"/>
    <col min="14345" max="14345" width="15.7109375" style="4" customWidth="1"/>
    <col min="14346" max="14346" width="14.85546875" style="4" customWidth="1"/>
    <col min="14347" max="14593" width="9.140625" style="4"/>
    <col min="14594" max="14594" width="68.28515625" style="4" customWidth="1"/>
    <col min="14595" max="14596" width="9.140625" style="4"/>
    <col min="14597" max="14597" width="9.28515625" style="4" bestFit="1" customWidth="1"/>
    <col min="14598" max="14598" width="14.7109375" style="4" customWidth="1"/>
    <col min="14599" max="14599" width="20.5703125" style="4" customWidth="1"/>
    <col min="14600" max="14600" width="15.85546875" style="4" customWidth="1"/>
    <col min="14601" max="14601" width="15.7109375" style="4" customWidth="1"/>
    <col min="14602" max="14602" width="14.85546875" style="4" customWidth="1"/>
    <col min="14603" max="14849" width="9.140625" style="4"/>
    <col min="14850" max="14850" width="68.28515625" style="4" customWidth="1"/>
    <col min="14851" max="14852" width="9.140625" style="4"/>
    <col min="14853" max="14853" width="9.28515625" style="4" bestFit="1" customWidth="1"/>
    <col min="14854" max="14854" width="14.7109375" style="4" customWidth="1"/>
    <col min="14855" max="14855" width="20.5703125" style="4" customWidth="1"/>
    <col min="14856" max="14856" width="15.85546875" style="4" customWidth="1"/>
    <col min="14857" max="14857" width="15.7109375" style="4" customWidth="1"/>
    <col min="14858" max="14858" width="14.85546875" style="4" customWidth="1"/>
    <col min="14859" max="15105" width="9.140625" style="4"/>
    <col min="15106" max="15106" width="68.28515625" style="4" customWidth="1"/>
    <col min="15107" max="15108" width="9.140625" style="4"/>
    <col min="15109" max="15109" width="9.28515625" style="4" bestFit="1" customWidth="1"/>
    <col min="15110" max="15110" width="14.7109375" style="4" customWidth="1"/>
    <col min="15111" max="15111" width="20.5703125" style="4" customWidth="1"/>
    <col min="15112" max="15112" width="15.85546875" style="4" customWidth="1"/>
    <col min="15113" max="15113" width="15.7109375" style="4" customWidth="1"/>
    <col min="15114" max="15114" width="14.85546875" style="4" customWidth="1"/>
    <col min="15115" max="15361" width="9.140625" style="4"/>
    <col min="15362" max="15362" width="68.28515625" style="4" customWidth="1"/>
    <col min="15363" max="15364" width="9.140625" style="4"/>
    <col min="15365" max="15365" width="9.28515625" style="4" bestFit="1" customWidth="1"/>
    <col min="15366" max="15366" width="14.7109375" style="4" customWidth="1"/>
    <col min="15367" max="15367" width="20.5703125" style="4" customWidth="1"/>
    <col min="15368" max="15368" width="15.85546875" style="4" customWidth="1"/>
    <col min="15369" max="15369" width="15.7109375" style="4" customWidth="1"/>
    <col min="15370" max="15370" width="14.85546875" style="4" customWidth="1"/>
    <col min="15371" max="15617" width="9.140625" style="4"/>
    <col min="15618" max="15618" width="68.28515625" style="4" customWidth="1"/>
    <col min="15619" max="15620" width="9.140625" style="4"/>
    <col min="15621" max="15621" width="9.28515625" style="4" bestFit="1" customWidth="1"/>
    <col min="15622" max="15622" width="14.7109375" style="4" customWidth="1"/>
    <col min="15623" max="15623" width="20.5703125" style="4" customWidth="1"/>
    <col min="15624" max="15624" width="15.85546875" style="4" customWidth="1"/>
    <col min="15625" max="15625" width="15.7109375" style="4" customWidth="1"/>
    <col min="15626" max="15626" width="14.85546875" style="4" customWidth="1"/>
    <col min="15627" max="15873" width="9.140625" style="4"/>
    <col min="15874" max="15874" width="68.28515625" style="4" customWidth="1"/>
    <col min="15875" max="15876" width="9.140625" style="4"/>
    <col min="15877" max="15877" width="9.28515625" style="4" bestFit="1" customWidth="1"/>
    <col min="15878" max="15878" width="14.7109375" style="4" customWidth="1"/>
    <col min="15879" max="15879" width="20.5703125" style="4" customWidth="1"/>
    <col min="15880" max="15880" width="15.85546875" style="4" customWidth="1"/>
    <col min="15881" max="15881" width="15.7109375" style="4" customWidth="1"/>
    <col min="15882" max="15882" width="14.85546875" style="4" customWidth="1"/>
    <col min="15883" max="16129" width="9.140625" style="4"/>
    <col min="16130" max="16130" width="68.28515625" style="4" customWidth="1"/>
    <col min="16131" max="16132" width="9.140625" style="4"/>
    <col min="16133" max="16133" width="9.28515625" style="4" bestFit="1" customWidth="1"/>
    <col min="16134" max="16134" width="14.7109375" style="4" customWidth="1"/>
    <col min="16135" max="16135" width="20.5703125" style="4" customWidth="1"/>
    <col min="16136" max="16136" width="15.85546875" style="4" customWidth="1"/>
    <col min="16137" max="16137" width="15.7109375" style="4" customWidth="1"/>
    <col min="16138" max="16138" width="14.85546875" style="4" customWidth="1"/>
    <col min="16139" max="16384" width="9.140625" style="4"/>
  </cols>
  <sheetData>
    <row r="1" spans="1:13" s="8" customFormat="1" ht="15.75" x14ac:dyDescent="0.25">
      <c r="C1" s="9"/>
      <c r="D1" s="9"/>
      <c r="E1" s="9"/>
      <c r="F1" s="9"/>
      <c r="L1" s="8" t="s">
        <v>191</v>
      </c>
    </row>
    <row r="2" spans="1:13" s="8" customFormat="1" ht="15.75" x14ac:dyDescent="0.25">
      <c r="C2" s="9"/>
      <c r="D2" s="9"/>
      <c r="E2" s="9"/>
      <c r="F2" s="9"/>
      <c r="L2" s="8" t="s">
        <v>0</v>
      </c>
    </row>
    <row r="3" spans="1:13" s="8" customFormat="1" ht="15.75" x14ac:dyDescent="0.25">
      <c r="C3" s="9"/>
      <c r="D3" s="9"/>
      <c r="E3" s="9"/>
      <c r="F3" s="9"/>
      <c r="L3" s="8" t="s">
        <v>1</v>
      </c>
    </row>
    <row r="4" spans="1:13" s="8" customFormat="1" ht="15.75" x14ac:dyDescent="0.25">
      <c r="C4" s="9"/>
      <c r="D4" s="9"/>
      <c r="E4" s="9"/>
      <c r="F4" s="9"/>
      <c r="L4" s="8" t="s">
        <v>196</v>
      </c>
    </row>
    <row r="6" spans="1:13" s="53" customFormat="1" ht="15.75" x14ac:dyDescent="0.25">
      <c r="A6" s="67" t="s">
        <v>184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8" spans="1:13" s="11" customFormat="1" ht="15" customHeight="1" x14ac:dyDescent="0.2">
      <c r="A8" s="59" t="s">
        <v>3</v>
      </c>
      <c r="B8" s="48"/>
      <c r="C8" s="59" t="s">
        <v>4</v>
      </c>
      <c r="D8" s="59" t="s">
        <v>5</v>
      </c>
      <c r="E8" s="59" t="s">
        <v>83</v>
      </c>
      <c r="F8" s="59" t="s">
        <v>6</v>
      </c>
      <c r="G8" s="59" t="s">
        <v>185</v>
      </c>
      <c r="H8" s="61" t="s">
        <v>8</v>
      </c>
      <c r="I8" s="62"/>
      <c r="J8" s="63"/>
      <c r="K8" s="59" t="s">
        <v>186</v>
      </c>
      <c r="L8" s="68" t="s">
        <v>8</v>
      </c>
      <c r="M8" s="69"/>
    </row>
    <row r="9" spans="1:13" s="11" customFormat="1" ht="15" customHeight="1" x14ac:dyDescent="0.2">
      <c r="A9" s="60"/>
      <c r="B9" s="49"/>
      <c r="C9" s="60"/>
      <c r="D9" s="60"/>
      <c r="E9" s="60"/>
      <c r="F9" s="60"/>
      <c r="G9" s="60"/>
      <c r="H9" s="64" t="s">
        <v>9</v>
      </c>
      <c r="I9" s="64" t="s">
        <v>180</v>
      </c>
      <c r="J9" s="64" t="s">
        <v>10</v>
      </c>
      <c r="K9" s="60"/>
      <c r="L9" s="64" t="s">
        <v>9</v>
      </c>
      <c r="M9" s="64" t="s">
        <v>180</v>
      </c>
    </row>
    <row r="10" spans="1:13" s="11" customFormat="1" ht="15" customHeight="1" x14ac:dyDescent="0.2">
      <c r="A10" s="60"/>
      <c r="B10" s="49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</row>
    <row r="11" spans="1:13" s="11" customFormat="1" ht="74.25" customHeight="1" x14ac:dyDescent="0.2">
      <c r="A11" s="60"/>
      <c r="B11" s="49" t="s">
        <v>92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  <row r="12" spans="1:13" s="56" customFormat="1" ht="14.25" customHeight="1" x14ac:dyDescent="0.2">
      <c r="A12" s="54">
        <v>1</v>
      </c>
      <c r="B12" s="54"/>
      <c r="C12" s="55">
        <v>2</v>
      </c>
      <c r="D12" s="55">
        <v>3</v>
      </c>
      <c r="E12" s="55">
        <v>4</v>
      </c>
      <c r="F12" s="55">
        <v>5</v>
      </c>
      <c r="G12" s="55">
        <v>6</v>
      </c>
      <c r="H12" s="54">
        <v>7</v>
      </c>
      <c r="I12" s="54">
        <v>8</v>
      </c>
      <c r="J12" s="54">
        <v>9</v>
      </c>
      <c r="K12" s="55">
        <v>9</v>
      </c>
      <c r="L12" s="54">
        <v>10</v>
      </c>
      <c r="M12" s="54">
        <v>11</v>
      </c>
    </row>
    <row r="13" spans="1:13" ht="14.25" customHeight="1" x14ac:dyDescent="0.25">
      <c r="A13" s="57" t="s">
        <v>11</v>
      </c>
      <c r="B13" s="57"/>
      <c r="C13" s="58"/>
      <c r="D13" s="58"/>
      <c r="E13" s="58"/>
      <c r="F13" s="58"/>
      <c r="G13" s="58"/>
      <c r="H13" s="58"/>
      <c r="I13" s="58"/>
      <c r="J13" s="58"/>
      <c r="K13" s="50"/>
      <c r="L13" s="50"/>
      <c r="M13" s="50"/>
    </row>
    <row r="14" spans="1:13" ht="75" customHeight="1" x14ac:dyDescent="0.25">
      <c r="A14" s="15" t="s">
        <v>136</v>
      </c>
      <c r="B14" s="15"/>
      <c r="C14" s="16"/>
      <c r="D14" s="16"/>
      <c r="E14" s="6"/>
      <c r="F14" s="6"/>
      <c r="G14" s="7">
        <f>SUM(G15:G16)</f>
        <v>12543.5</v>
      </c>
      <c r="H14" s="7">
        <f t="shared" ref="H14:I14" si="0">SUM(H15:H16)</f>
        <v>263</v>
      </c>
      <c r="I14" s="7">
        <f t="shared" si="0"/>
        <v>12280.5</v>
      </c>
      <c r="J14" s="7">
        <f>SUM(J15:J16)</f>
        <v>0</v>
      </c>
      <c r="K14" s="7">
        <f>SUM(K15:K16)</f>
        <v>0</v>
      </c>
      <c r="L14" s="7">
        <f t="shared" ref="L14" si="1">SUM(L15:L16)</f>
        <v>0</v>
      </c>
      <c r="M14" s="7">
        <f t="shared" ref="M14" si="2">SUM(M15:M16)</f>
        <v>0</v>
      </c>
    </row>
    <row r="15" spans="1:13" ht="22.5" customHeight="1" x14ac:dyDescent="0.25">
      <c r="A15" s="17" t="s">
        <v>84</v>
      </c>
      <c r="B15" s="17"/>
      <c r="C15" s="18" t="s">
        <v>12</v>
      </c>
      <c r="D15" s="18" t="s">
        <v>13</v>
      </c>
      <c r="E15" s="2" t="s">
        <v>14</v>
      </c>
      <c r="F15" s="2" t="s">
        <v>15</v>
      </c>
      <c r="G15" s="3">
        <f>SUM(H15:I15)</f>
        <v>12280.5</v>
      </c>
      <c r="H15" s="3"/>
      <c r="I15" s="3">
        <v>12280.5</v>
      </c>
      <c r="J15" s="3"/>
      <c r="K15" s="3">
        <f>SUM(L15:M15)</f>
        <v>0</v>
      </c>
      <c r="L15" s="3"/>
      <c r="M15" s="3"/>
    </row>
    <row r="16" spans="1:13" ht="24.75" customHeight="1" x14ac:dyDescent="0.25">
      <c r="A16" s="17" t="s">
        <v>84</v>
      </c>
      <c r="B16" s="17" t="s">
        <v>140</v>
      </c>
      <c r="C16" s="18" t="s">
        <v>12</v>
      </c>
      <c r="D16" s="18" t="s">
        <v>13</v>
      </c>
      <c r="E16" s="2" t="s">
        <v>14</v>
      </c>
      <c r="F16" s="2" t="s">
        <v>16</v>
      </c>
      <c r="G16" s="3">
        <f>SUM(H16:I16)</f>
        <v>263</v>
      </c>
      <c r="H16" s="3">
        <v>263</v>
      </c>
      <c r="I16" s="3"/>
      <c r="J16" s="3"/>
      <c r="K16" s="3">
        <f>SUM(L16:M16)</f>
        <v>0</v>
      </c>
      <c r="L16" s="3"/>
      <c r="M16" s="3"/>
    </row>
    <row r="17" spans="1:13" ht="60" customHeight="1" x14ac:dyDescent="0.25">
      <c r="A17" s="19" t="s">
        <v>194</v>
      </c>
      <c r="B17" s="19"/>
      <c r="C17" s="16"/>
      <c r="D17" s="16"/>
      <c r="E17" s="6"/>
      <c r="F17" s="6"/>
      <c r="G17" s="7">
        <f>SUM(G18:G19)</f>
        <v>100</v>
      </c>
      <c r="H17" s="7">
        <f t="shared" ref="H17:I17" si="3">SUM(H18:H19)</f>
        <v>10</v>
      </c>
      <c r="I17" s="7">
        <f t="shared" si="3"/>
        <v>90</v>
      </c>
      <c r="J17" s="7">
        <f>SUM(J18:J19)</f>
        <v>0</v>
      </c>
      <c r="K17" s="7">
        <f>SUM(K18:K19)</f>
        <v>61</v>
      </c>
      <c r="L17" s="7">
        <f t="shared" ref="L17" si="4">SUM(L18:L19)</f>
        <v>6</v>
      </c>
      <c r="M17" s="7">
        <f t="shared" ref="M17" si="5">SUM(M18:M19)</f>
        <v>55</v>
      </c>
    </row>
    <row r="18" spans="1:13" ht="21.75" customHeight="1" x14ac:dyDescent="0.25">
      <c r="A18" s="20" t="s">
        <v>85</v>
      </c>
      <c r="B18" s="20"/>
      <c r="C18" s="18" t="s">
        <v>17</v>
      </c>
      <c r="D18" s="18" t="s">
        <v>13</v>
      </c>
      <c r="E18" s="2" t="s">
        <v>18</v>
      </c>
      <c r="F18" s="2" t="s">
        <v>19</v>
      </c>
      <c r="G18" s="3">
        <f>SUM(H18:I18)</f>
        <v>90</v>
      </c>
      <c r="H18" s="3"/>
      <c r="I18" s="3">
        <v>90</v>
      </c>
      <c r="J18" s="3"/>
      <c r="K18" s="3">
        <f>SUM(L18:M18)</f>
        <v>55</v>
      </c>
      <c r="L18" s="3"/>
      <c r="M18" s="3">
        <v>55</v>
      </c>
    </row>
    <row r="19" spans="1:13" ht="23.25" customHeight="1" x14ac:dyDescent="0.25">
      <c r="A19" s="20" t="s">
        <v>85</v>
      </c>
      <c r="B19" s="20"/>
      <c r="C19" s="18" t="s">
        <v>17</v>
      </c>
      <c r="D19" s="18" t="s">
        <v>13</v>
      </c>
      <c r="E19" s="2" t="s">
        <v>18</v>
      </c>
      <c r="F19" s="2" t="s">
        <v>20</v>
      </c>
      <c r="G19" s="3">
        <f>SUM(H19:I19)</f>
        <v>10</v>
      </c>
      <c r="H19" s="21">
        <v>10</v>
      </c>
      <c r="I19" s="3"/>
      <c r="J19" s="3"/>
      <c r="K19" s="3">
        <f>SUM(L19:M19)</f>
        <v>6</v>
      </c>
      <c r="L19" s="21">
        <v>6</v>
      </c>
      <c r="M19" s="3"/>
    </row>
    <row r="20" spans="1:13" ht="15.75" hidden="1" x14ac:dyDescent="0.25">
      <c r="A20" s="19" t="s">
        <v>137</v>
      </c>
      <c r="B20" s="19"/>
      <c r="C20" s="16"/>
      <c r="D20" s="16"/>
      <c r="E20" s="6"/>
      <c r="F20" s="6"/>
      <c r="G20" s="7">
        <f>SUM(G21)</f>
        <v>0</v>
      </c>
      <c r="H20" s="7">
        <f t="shared" ref="H20:I20" si="6">SUM(H21)</f>
        <v>0</v>
      </c>
      <c r="I20" s="7">
        <f t="shared" si="6"/>
        <v>0</v>
      </c>
      <c r="J20" s="7"/>
      <c r="K20" s="7">
        <f>SUM(K21)</f>
        <v>0</v>
      </c>
      <c r="L20" s="7">
        <f t="shared" ref="L20" si="7">SUM(L21)</f>
        <v>0</v>
      </c>
      <c r="M20" s="7">
        <f t="shared" ref="M20" si="8">SUM(M21)</f>
        <v>0</v>
      </c>
    </row>
    <row r="21" spans="1:13" ht="24.75" hidden="1" customHeight="1" x14ac:dyDescent="0.25">
      <c r="A21" s="20" t="s">
        <v>85</v>
      </c>
      <c r="B21" s="20"/>
      <c r="C21" s="18" t="s">
        <v>17</v>
      </c>
      <c r="D21" s="18" t="s">
        <v>21</v>
      </c>
      <c r="E21" s="2" t="s">
        <v>22</v>
      </c>
      <c r="F21" s="2" t="s">
        <v>23</v>
      </c>
      <c r="G21" s="3">
        <f>SUM(H21:I21)</f>
        <v>0</v>
      </c>
      <c r="H21" s="3"/>
      <c r="I21" s="3"/>
      <c r="J21" s="7"/>
      <c r="K21" s="3">
        <f>SUM(L21:M21)</f>
        <v>0</v>
      </c>
      <c r="L21" s="3"/>
      <c r="M21" s="3"/>
    </row>
    <row r="22" spans="1:13" ht="50.25" customHeight="1" x14ac:dyDescent="0.25">
      <c r="A22" s="5" t="s">
        <v>138</v>
      </c>
      <c r="B22" s="5"/>
      <c r="C22" s="22"/>
      <c r="D22" s="22"/>
      <c r="E22" s="22"/>
      <c r="F22" s="22"/>
      <c r="G22" s="7">
        <f>SUM(G23:G24)</f>
        <v>8899</v>
      </c>
      <c r="H22" s="7">
        <f t="shared" ref="H22:I22" si="9">SUM(H23:H24)</f>
        <v>0</v>
      </c>
      <c r="I22" s="7">
        <f t="shared" si="9"/>
        <v>8899</v>
      </c>
      <c r="J22" s="7">
        <f>SUM(J23:J24)</f>
        <v>0</v>
      </c>
      <c r="K22" s="7">
        <f>SUM(K23:K24)</f>
        <v>8253</v>
      </c>
      <c r="L22" s="7">
        <f t="shared" ref="L22" si="10">SUM(L23:L24)</f>
        <v>0</v>
      </c>
      <c r="M22" s="7">
        <f t="shared" ref="M22" si="11">SUM(M23:M24)</f>
        <v>8253</v>
      </c>
    </row>
    <row r="23" spans="1:13" ht="17.25" customHeight="1" x14ac:dyDescent="0.25">
      <c r="A23" s="20" t="s">
        <v>85</v>
      </c>
      <c r="B23" s="20"/>
      <c r="C23" s="2" t="s">
        <v>17</v>
      </c>
      <c r="D23" s="2" t="s">
        <v>21</v>
      </c>
      <c r="E23" s="2" t="s">
        <v>25</v>
      </c>
      <c r="F23" s="2" t="s">
        <v>24</v>
      </c>
      <c r="G23" s="3">
        <f>SUM(H23:I23)</f>
        <v>8199</v>
      </c>
      <c r="H23" s="3"/>
      <c r="I23" s="3">
        <v>8199</v>
      </c>
      <c r="J23" s="3"/>
      <c r="K23" s="3">
        <f>SUM(L23:M23)</f>
        <v>7773</v>
      </c>
      <c r="L23" s="3"/>
      <c r="M23" s="3">
        <v>7773</v>
      </c>
    </row>
    <row r="24" spans="1:13" ht="18.75" customHeight="1" x14ac:dyDescent="0.25">
      <c r="A24" s="20" t="s">
        <v>85</v>
      </c>
      <c r="B24" s="20"/>
      <c r="C24" s="2" t="s">
        <v>17</v>
      </c>
      <c r="D24" s="2" t="s">
        <v>21</v>
      </c>
      <c r="E24" s="2" t="s">
        <v>26</v>
      </c>
      <c r="F24" s="2" t="s">
        <v>24</v>
      </c>
      <c r="G24" s="3">
        <f>SUM(H24:I24)</f>
        <v>700</v>
      </c>
      <c r="H24" s="3"/>
      <c r="I24" s="3">
        <v>700</v>
      </c>
      <c r="J24" s="3"/>
      <c r="K24" s="3">
        <f>SUM(L24:M24)</f>
        <v>480</v>
      </c>
      <c r="L24" s="3"/>
      <c r="M24" s="3">
        <v>480</v>
      </c>
    </row>
    <row r="25" spans="1:13" ht="61.5" customHeight="1" x14ac:dyDescent="0.25">
      <c r="A25" s="5" t="s">
        <v>139</v>
      </c>
      <c r="B25" s="5"/>
      <c r="C25" s="6"/>
      <c r="D25" s="6"/>
      <c r="E25" s="6"/>
      <c r="F25" s="6"/>
      <c r="G25" s="7">
        <f>SUM(G26:G28)</f>
        <v>29452</v>
      </c>
      <c r="H25" s="7">
        <f t="shared" ref="H25:I25" si="12">SUM(H26:H28)</f>
        <v>6128</v>
      </c>
      <c r="I25" s="7">
        <f t="shared" si="12"/>
        <v>23324</v>
      </c>
      <c r="J25" s="7">
        <f>SUM(J27:J28)</f>
        <v>0</v>
      </c>
      <c r="K25" s="7">
        <f>SUM(K26:K28)</f>
        <v>56110</v>
      </c>
      <c r="L25" s="7">
        <f t="shared" ref="L25:M25" si="13">SUM(L26:L28)</f>
        <v>7556</v>
      </c>
      <c r="M25" s="7">
        <f t="shared" si="13"/>
        <v>48554</v>
      </c>
    </row>
    <row r="26" spans="1:13" ht="16.5" customHeight="1" x14ac:dyDescent="0.25">
      <c r="A26" s="1" t="s">
        <v>85</v>
      </c>
      <c r="B26" s="1"/>
      <c r="C26" s="2" t="s">
        <v>17</v>
      </c>
      <c r="D26" s="2" t="s">
        <v>21</v>
      </c>
      <c r="E26" s="2" t="s">
        <v>53</v>
      </c>
      <c r="F26" s="2" t="s">
        <v>188</v>
      </c>
      <c r="G26" s="3">
        <f>SUM(H26:I26)</f>
        <v>5000</v>
      </c>
      <c r="H26" s="3">
        <v>5000</v>
      </c>
      <c r="I26" s="3"/>
      <c r="J26" s="3"/>
      <c r="K26" s="3">
        <f>SUM(L26:M26)</f>
        <v>5000</v>
      </c>
      <c r="L26" s="3">
        <v>5000</v>
      </c>
      <c r="M26" s="3"/>
    </row>
    <row r="27" spans="1:13" ht="21" customHeight="1" x14ac:dyDescent="0.25">
      <c r="A27" s="1" t="s">
        <v>86</v>
      </c>
      <c r="B27" s="1"/>
      <c r="C27" s="23" t="s">
        <v>17</v>
      </c>
      <c r="D27" s="23" t="s">
        <v>21</v>
      </c>
      <c r="E27" s="23" t="s">
        <v>14</v>
      </c>
      <c r="F27" s="24">
        <v>5226105</v>
      </c>
      <c r="G27" s="25">
        <f>SUM(H27:I27)</f>
        <v>23324</v>
      </c>
      <c r="H27" s="25"/>
      <c r="I27" s="25">
        <v>23324</v>
      </c>
      <c r="J27" s="25"/>
      <c r="K27" s="25">
        <f>SUM(L27:M27)</f>
        <v>48554</v>
      </c>
      <c r="L27" s="25"/>
      <c r="M27" s="25">
        <v>48554</v>
      </c>
    </row>
    <row r="28" spans="1:13" ht="21" customHeight="1" x14ac:dyDescent="0.25">
      <c r="A28" s="1" t="s">
        <v>86</v>
      </c>
      <c r="B28" s="1" t="s">
        <v>103</v>
      </c>
      <c r="C28" s="23" t="s">
        <v>17</v>
      </c>
      <c r="D28" s="23" t="s">
        <v>21</v>
      </c>
      <c r="E28" s="23" t="s">
        <v>14</v>
      </c>
      <c r="F28" s="24">
        <v>7950105</v>
      </c>
      <c r="G28" s="25">
        <f>SUM(H28:I28)</f>
        <v>1128</v>
      </c>
      <c r="H28" s="25">
        <v>1128</v>
      </c>
      <c r="I28" s="25"/>
      <c r="J28" s="25"/>
      <c r="K28" s="25">
        <f>SUM(L28:M28)</f>
        <v>2556</v>
      </c>
      <c r="L28" s="25">
        <v>2556</v>
      </c>
      <c r="M28" s="25"/>
    </row>
    <row r="29" spans="1:13" ht="74.25" customHeight="1" x14ac:dyDescent="0.25">
      <c r="A29" s="5" t="s">
        <v>145</v>
      </c>
      <c r="B29" s="5"/>
      <c r="C29" s="6"/>
      <c r="D29" s="6"/>
      <c r="E29" s="6"/>
      <c r="F29" s="6"/>
      <c r="G29" s="7">
        <f>SUM(G30:G31)</f>
        <v>300</v>
      </c>
      <c r="H29" s="7">
        <f t="shared" ref="H29:I29" si="14">SUM(H30:H31)</f>
        <v>300</v>
      </c>
      <c r="I29" s="7">
        <f t="shared" si="14"/>
        <v>0</v>
      </c>
      <c r="J29" s="7">
        <f>SUM(J30:J31)</f>
        <v>0</v>
      </c>
      <c r="K29" s="7">
        <f>SUM(K30:K31)</f>
        <v>300</v>
      </c>
      <c r="L29" s="7">
        <f t="shared" ref="L29" si="15">SUM(L30:L31)</f>
        <v>300</v>
      </c>
      <c r="M29" s="7">
        <f t="shared" ref="M29" si="16">SUM(M30:M31)</f>
        <v>0</v>
      </c>
    </row>
    <row r="30" spans="1:13" ht="21.75" customHeight="1" x14ac:dyDescent="0.25">
      <c r="A30" s="20" t="s">
        <v>85</v>
      </c>
      <c r="B30" s="20"/>
      <c r="C30" s="2" t="s">
        <v>17</v>
      </c>
      <c r="D30" s="2" t="s">
        <v>21</v>
      </c>
      <c r="E30" s="2" t="s">
        <v>26</v>
      </c>
      <c r="F30" s="2" t="s">
        <v>27</v>
      </c>
      <c r="G30" s="3">
        <f>SUM(H30:I30)</f>
        <v>0</v>
      </c>
      <c r="H30" s="3"/>
      <c r="I30" s="3"/>
      <c r="J30" s="3"/>
      <c r="K30" s="3">
        <f>SUM(L30:M30)</f>
        <v>0</v>
      </c>
      <c r="L30" s="3"/>
      <c r="M30" s="3"/>
    </row>
    <row r="31" spans="1:13" ht="21.75" customHeight="1" x14ac:dyDescent="0.25">
      <c r="A31" s="20" t="s">
        <v>85</v>
      </c>
      <c r="B31" s="20" t="s">
        <v>99</v>
      </c>
      <c r="C31" s="2" t="s">
        <v>17</v>
      </c>
      <c r="D31" s="2" t="s">
        <v>21</v>
      </c>
      <c r="E31" s="2" t="s">
        <v>26</v>
      </c>
      <c r="F31" s="2" t="s">
        <v>28</v>
      </c>
      <c r="G31" s="3">
        <f>SUM(H31:I31)</f>
        <v>300</v>
      </c>
      <c r="H31" s="3">
        <v>300</v>
      </c>
      <c r="I31" s="3"/>
      <c r="J31" s="3"/>
      <c r="K31" s="3">
        <f>SUM(L31:M31)</f>
        <v>300</v>
      </c>
      <c r="L31" s="3">
        <v>300</v>
      </c>
      <c r="M31" s="3"/>
    </row>
    <row r="32" spans="1:13" ht="100.5" customHeight="1" x14ac:dyDescent="0.25">
      <c r="A32" s="5" t="s">
        <v>146</v>
      </c>
      <c r="B32" s="5"/>
      <c r="C32" s="6"/>
      <c r="D32" s="6"/>
      <c r="E32" s="6"/>
      <c r="F32" s="6"/>
      <c r="G32" s="7">
        <f>SUM(G33:G36)</f>
        <v>15000</v>
      </c>
      <c r="H32" s="7">
        <f t="shared" ref="H32:I32" si="17">SUM(H33:H36)</f>
        <v>15000</v>
      </c>
      <c r="I32" s="7">
        <f t="shared" si="17"/>
        <v>0</v>
      </c>
      <c r="J32" s="7">
        <f>SUM(J33:J36)</f>
        <v>0</v>
      </c>
      <c r="K32" s="7">
        <f>SUM(K33:K36)</f>
        <v>15000</v>
      </c>
      <c r="L32" s="7">
        <f t="shared" ref="L32" si="18">SUM(L33:L36)</f>
        <v>15000</v>
      </c>
      <c r="M32" s="7">
        <f t="shared" ref="M32" si="19">SUM(M33:M36)</f>
        <v>0</v>
      </c>
    </row>
    <row r="33" spans="1:13" ht="33" customHeight="1" x14ac:dyDescent="0.25">
      <c r="A33" s="1" t="s">
        <v>87</v>
      </c>
      <c r="B33" s="1"/>
      <c r="C33" s="2" t="s">
        <v>17</v>
      </c>
      <c r="D33" s="2" t="s">
        <v>21</v>
      </c>
      <c r="E33" s="2" t="s">
        <v>26</v>
      </c>
      <c r="F33" s="2" t="s">
        <v>29</v>
      </c>
      <c r="G33" s="3">
        <f>SUM(H33:I33)</f>
        <v>0</v>
      </c>
      <c r="H33" s="3"/>
      <c r="I33" s="3"/>
      <c r="J33" s="3"/>
      <c r="K33" s="3">
        <f>SUM(L33:M33)</f>
        <v>0</v>
      </c>
      <c r="L33" s="3"/>
      <c r="M33" s="3"/>
    </row>
    <row r="34" spans="1:13" ht="21" customHeight="1" x14ac:dyDescent="0.25">
      <c r="A34" s="20" t="s">
        <v>85</v>
      </c>
      <c r="B34" s="20" t="s">
        <v>104</v>
      </c>
      <c r="C34" s="2" t="s">
        <v>17</v>
      </c>
      <c r="D34" s="2" t="s">
        <v>21</v>
      </c>
      <c r="E34" s="2" t="s">
        <v>26</v>
      </c>
      <c r="F34" s="2" t="s">
        <v>30</v>
      </c>
      <c r="G34" s="3">
        <f t="shared" ref="G34:G36" si="20">SUM(H34:I34)</f>
        <v>5000</v>
      </c>
      <c r="H34" s="3">
        <v>5000</v>
      </c>
      <c r="I34" s="3"/>
      <c r="J34" s="3"/>
      <c r="K34" s="3">
        <f t="shared" ref="K34:K36" si="21">SUM(L34:M34)</f>
        <v>5000</v>
      </c>
      <c r="L34" s="3">
        <v>5000</v>
      </c>
      <c r="M34" s="3"/>
    </row>
    <row r="35" spans="1:13" ht="30" x14ac:dyDescent="0.25">
      <c r="A35" s="1" t="s">
        <v>88</v>
      </c>
      <c r="B35" s="1"/>
      <c r="C35" s="2" t="s">
        <v>12</v>
      </c>
      <c r="D35" s="2" t="s">
        <v>25</v>
      </c>
      <c r="E35" s="2" t="s">
        <v>22</v>
      </c>
      <c r="F35" s="2" t="s">
        <v>31</v>
      </c>
      <c r="G35" s="3">
        <f t="shared" si="20"/>
        <v>0</v>
      </c>
      <c r="H35" s="3"/>
      <c r="I35" s="3"/>
      <c r="J35" s="3"/>
      <c r="K35" s="3">
        <f t="shared" si="21"/>
        <v>0</v>
      </c>
      <c r="L35" s="3"/>
      <c r="M35" s="3"/>
    </row>
    <row r="36" spans="1:13" ht="25.5" customHeight="1" x14ac:dyDescent="0.25">
      <c r="A36" s="1" t="s">
        <v>84</v>
      </c>
      <c r="B36" s="1" t="s">
        <v>101</v>
      </c>
      <c r="C36" s="2" t="s">
        <v>12</v>
      </c>
      <c r="D36" s="2" t="s">
        <v>25</v>
      </c>
      <c r="E36" s="2" t="s">
        <v>22</v>
      </c>
      <c r="F36" s="2" t="s">
        <v>32</v>
      </c>
      <c r="G36" s="3">
        <f t="shared" si="20"/>
        <v>10000</v>
      </c>
      <c r="H36" s="3">
        <v>10000</v>
      </c>
      <c r="I36" s="3"/>
      <c r="J36" s="3"/>
      <c r="K36" s="3">
        <f t="shared" si="21"/>
        <v>10000</v>
      </c>
      <c r="L36" s="3">
        <v>10000</v>
      </c>
      <c r="M36" s="3"/>
    </row>
    <row r="37" spans="1:13" ht="100.5" x14ac:dyDescent="0.25">
      <c r="A37" s="5" t="s">
        <v>147</v>
      </c>
      <c r="B37" s="5"/>
      <c r="C37" s="6"/>
      <c r="D37" s="6"/>
      <c r="E37" s="6"/>
      <c r="F37" s="6"/>
      <c r="G37" s="7">
        <f>SUM(G38:G39)</f>
        <v>2000</v>
      </c>
      <c r="H37" s="7">
        <f t="shared" ref="H37:I37" si="22">SUM(H38:H39)</f>
        <v>2000</v>
      </c>
      <c r="I37" s="7">
        <f t="shared" si="22"/>
        <v>0</v>
      </c>
      <c r="J37" s="7">
        <f>SUM(J38:J39)</f>
        <v>0</v>
      </c>
      <c r="K37" s="7">
        <f>SUM(K38:K39)</f>
        <v>2000</v>
      </c>
      <c r="L37" s="7">
        <f t="shared" ref="L37" si="23">SUM(L38:L39)</f>
        <v>2000</v>
      </c>
      <c r="M37" s="7">
        <f t="shared" ref="M37" si="24">SUM(M38:M39)</f>
        <v>0</v>
      </c>
    </row>
    <row r="38" spans="1:13" ht="21.75" customHeight="1" x14ac:dyDescent="0.25">
      <c r="A38" s="1" t="s">
        <v>85</v>
      </c>
      <c r="B38" s="1"/>
      <c r="C38" s="2" t="s">
        <v>17</v>
      </c>
      <c r="D38" s="2" t="s">
        <v>21</v>
      </c>
      <c r="E38" s="2" t="s">
        <v>26</v>
      </c>
      <c r="F38" s="2" t="s">
        <v>33</v>
      </c>
      <c r="G38" s="3">
        <f>SUM(H38:I38)</f>
        <v>0</v>
      </c>
      <c r="H38" s="3"/>
      <c r="I38" s="3"/>
      <c r="J38" s="3"/>
      <c r="K38" s="3">
        <f>SUM(L38:M38)</f>
        <v>0</v>
      </c>
      <c r="L38" s="3"/>
      <c r="M38" s="3"/>
    </row>
    <row r="39" spans="1:13" ht="19.5" customHeight="1" x14ac:dyDescent="0.25">
      <c r="A39" s="1" t="s">
        <v>85</v>
      </c>
      <c r="B39" s="1" t="s">
        <v>106</v>
      </c>
      <c r="C39" s="2" t="s">
        <v>17</v>
      </c>
      <c r="D39" s="2" t="s">
        <v>21</v>
      </c>
      <c r="E39" s="2" t="s">
        <v>26</v>
      </c>
      <c r="F39" s="2" t="s">
        <v>34</v>
      </c>
      <c r="G39" s="3">
        <f>SUM(H39:I39)</f>
        <v>2000</v>
      </c>
      <c r="H39" s="3">
        <v>2000</v>
      </c>
      <c r="I39" s="3"/>
      <c r="J39" s="3"/>
      <c r="K39" s="3">
        <f>SUM(L39:M39)</f>
        <v>2000</v>
      </c>
      <c r="L39" s="3">
        <v>2000</v>
      </c>
      <c r="M39" s="3"/>
    </row>
    <row r="40" spans="1:13" ht="43.5" x14ac:dyDescent="0.25">
      <c r="A40" s="5" t="s">
        <v>108</v>
      </c>
      <c r="B40" s="5"/>
      <c r="C40" s="6"/>
      <c r="D40" s="6"/>
      <c r="E40" s="6"/>
      <c r="F40" s="6"/>
      <c r="G40" s="7">
        <f>SUM(G41:G42)</f>
        <v>3328.8</v>
      </c>
      <c r="H40" s="7">
        <f t="shared" ref="H40:I40" si="25">SUM(H41:H42)</f>
        <v>166.4</v>
      </c>
      <c r="I40" s="7">
        <f t="shared" si="25"/>
        <v>3162.4</v>
      </c>
      <c r="J40" s="7">
        <f>SUM(J41:J42)</f>
        <v>0</v>
      </c>
      <c r="K40" s="7">
        <f>SUM(K41:K42)</f>
        <v>1418.9</v>
      </c>
      <c r="L40" s="7">
        <f t="shared" ref="L40" si="26">SUM(L41:L42)</f>
        <v>70.900000000000006</v>
      </c>
      <c r="M40" s="7">
        <f t="shared" ref="M40" si="27">SUM(M41:M42)</f>
        <v>1348</v>
      </c>
    </row>
    <row r="41" spans="1:13" ht="18.75" customHeight="1" x14ac:dyDescent="0.25">
      <c r="A41" s="20" t="s">
        <v>85</v>
      </c>
      <c r="B41" s="20"/>
      <c r="C41" s="2" t="s">
        <v>17</v>
      </c>
      <c r="D41" s="2" t="s">
        <v>25</v>
      </c>
      <c r="E41" s="2" t="s">
        <v>22</v>
      </c>
      <c r="F41" s="2" t="s">
        <v>35</v>
      </c>
      <c r="G41" s="3">
        <f>SUM(H41:I41)</f>
        <v>3162.4</v>
      </c>
      <c r="H41" s="3"/>
      <c r="I41" s="3">
        <v>3162.4</v>
      </c>
      <c r="J41" s="3"/>
      <c r="K41" s="3">
        <f>SUM(L41:M41)</f>
        <v>1348</v>
      </c>
      <c r="L41" s="3"/>
      <c r="M41" s="3">
        <v>1348</v>
      </c>
    </row>
    <row r="42" spans="1:13" ht="20.25" customHeight="1" x14ac:dyDescent="0.25">
      <c r="A42" s="20" t="s">
        <v>85</v>
      </c>
      <c r="B42" s="20" t="s">
        <v>109</v>
      </c>
      <c r="C42" s="2" t="s">
        <v>17</v>
      </c>
      <c r="D42" s="2" t="s">
        <v>25</v>
      </c>
      <c r="E42" s="2" t="s">
        <v>22</v>
      </c>
      <c r="F42" s="2" t="s">
        <v>36</v>
      </c>
      <c r="G42" s="3">
        <f>SUM(H42:I42)</f>
        <v>166.4</v>
      </c>
      <c r="H42" s="3">
        <v>166.4</v>
      </c>
      <c r="I42" s="3"/>
      <c r="J42" s="3"/>
      <c r="K42" s="3">
        <f>SUM(L42:M42)</f>
        <v>70.900000000000006</v>
      </c>
      <c r="L42" s="3">
        <v>70.900000000000006</v>
      </c>
      <c r="M42" s="3"/>
    </row>
    <row r="43" spans="1:13" ht="86.25" customHeight="1" x14ac:dyDescent="0.25">
      <c r="A43" s="5" t="s">
        <v>148</v>
      </c>
      <c r="B43" s="5"/>
      <c r="C43" s="6"/>
      <c r="D43" s="6"/>
      <c r="E43" s="6"/>
      <c r="F43" s="6"/>
      <c r="G43" s="7">
        <f>SUM(G45:G47)</f>
        <v>9000</v>
      </c>
      <c r="H43" s="7">
        <f t="shared" ref="H43:I43" si="28">SUM(H45:H47)</f>
        <v>9000</v>
      </c>
      <c r="I43" s="7">
        <f t="shared" si="28"/>
        <v>0</v>
      </c>
      <c r="J43" s="7">
        <f>SUM(J44:J47)</f>
        <v>0</v>
      </c>
      <c r="K43" s="7">
        <f>SUM(K45:K47)</f>
        <v>9000</v>
      </c>
      <c r="L43" s="7">
        <f t="shared" ref="L43:M43" si="29">SUM(L45:L47)</f>
        <v>9000</v>
      </c>
      <c r="M43" s="7">
        <f t="shared" si="29"/>
        <v>0</v>
      </c>
    </row>
    <row r="44" spans="1:13" ht="30" hidden="1" x14ac:dyDescent="0.25">
      <c r="A44" s="1" t="s">
        <v>172</v>
      </c>
      <c r="B44" s="1"/>
      <c r="C44" s="2" t="s">
        <v>17</v>
      </c>
      <c r="D44" s="2" t="s">
        <v>25</v>
      </c>
      <c r="E44" s="2" t="s">
        <v>37</v>
      </c>
      <c r="F44" s="2" t="s">
        <v>38</v>
      </c>
      <c r="G44" s="26">
        <f>SUM(H44:I44)</f>
        <v>0</v>
      </c>
      <c r="H44" s="3"/>
      <c r="I44" s="3"/>
      <c r="J44" s="3"/>
      <c r="K44" s="26">
        <f>SUM(L44:M44)</f>
        <v>0</v>
      </c>
      <c r="L44" s="3"/>
      <c r="M44" s="3"/>
    </row>
    <row r="45" spans="1:13" ht="30" x14ac:dyDescent="0.25">
      <c r="A45" s="1" t="s">
        <v>190</v>
      </c>
      <c r="B45" s="1"/>
      <c r="C45" s="2" t="s">
        <v>17</v>
      </c>
      <c r="D45" s="2" t="s">
        <v>25</v>
      </c>
      <c r="E45" s="2" t="s">
        <v>37</v>
      </c>
      <c r="F45" s="2" t="s">
        <v>39</v>
      </c>
      <c r="G45" s="26">
        <f>SUM(H45:I45)</f>
        <v>7000</v>
      </c>
      <c r="H45" s="3">
        <v>7000</v>
      </c>
      <c r="I45" s="3"/>
      <c r="J45" s="3"/>
      <c r="K45" s="26">
        <f>SUM(L45:M45)</f>
        <v>7000</v>
      </c>
      <c r="L45" s="3">
        <v>7000</v>
      </c>
      <c r="M45" s="3"/>
    </row>
    <row r="46" spans="1:13" ht="23.25" customHeight="1" x14ac:dyDescent="0.25">
      <c r="A46" s="1" t="s">
        <v>89</v>
      </c>
      <c r="B46" s="1"/>
      <c r="C46" s="2" t="s">
        <v>17</v>
      </c>
      <c r="D46" s="2" t="s">
        <v>25</v>
      </c>
      <c r="E46" s="2" t="s">
        <v>37</v>
      </c>
      <c r="F46" s="2" t="s">
        <v>38</v>
      </c>
      <c r="G46" s="26">
        <f t="shared" ref="G46:G47" si="30">SUM(H46:I46)</f>
        <v>0</v>
      </c>
      <c r="H46" s="27"/>
      <c r="I46" s="27"/>
      <c r="J46" s="27"/>
      <c r="K46" s="26">
        <f t="shared" ref="K46:K47" si="31">SUM(L46:M46)</f>
        <v>0</v>
      </c>
      <c r="L46" s="27"/>
      <c r="M46" s="27"/>
    </row>
    <row r="47" spans="1:13" ht="24" customHeight="1" x14ac:dyDescent="0.25">
      <c r="A47" s="1" t="s">
        <v>89</v>
      </c>
      <c r="B47" s="1" t="s">
        <v>111</v>
      </c>
      <c r="C47" s="23" t="s">
        <v>17</v>
      </c>
      <c r="D47" s="23" t="s">
        <v>25</v>
      </c>
      <c r="E47" s="23" t="s">
        <v>37</v>
      </c>
      <c r="F47" s="23" t="s">
        <v>39</v>
      </c>
      <c r="G47" s="26">
        <f t="shared" si="30"/>
        <v>2000</v>
      </c>
      <c r="H47" s="26">
        <v>2000</v>
      </c>
      <c r="I47" s="28"/>
      <c r="J47" s="28"/>
      <c r="K47" s="26">
        <f t="shared" si="31"/>
        <v>2000</v>
      </c>
      <c r="L47" s="26">
        <v>2000</v>
      </c>
      <c r="M47" s="28"/>
    </row>
    <row r="48" spans="1:13" ht="37.5" customHeight="1" x14ac:dyDescent="0.25">
      <c r="A48" s="5" t="s">
        <v>143</v>
      </c>
      <c r="B48" s="5"/>
      <c r="C48" s="6"/>
      <c r="D48" s="6"/>
      <c r="E48" s="6"/>
      <c r="F48" s="6"/>
      <c r="G48" s="29">
        <f>SUM(G49:G52)</f>
        <v>1280</v>
      </c>
      <c r="H48" s="29">
        <f t="shared" ref="H48:I48" si="32">SUM(H49:H52)</f>
        <v>0</v>
      </c>
      <c r="I48" s="29">
        <f t="shared" si="32"/>
        <v>1280</v>
      </c>
      <c r="J48" s="29">
        <f>SUM(J49:J52)</f>
        <v>0</v>
      </c>
      <c r="K48" s="29">
        <f>SUM(K49:K52)</f>
        <v>1631.5</v>
      </c>
      <c r="L48" s="29">
        <f t="shared" ref="L48" si="33">SUM(L49:L52)</f>
        <v>0</v>
      </c>
      <c r="M48" s="29">
        <f t="shared" ref="M48" si="34">SUM(M49:M52)</f>
        <v>1631.5</v>
      </c>
    </row>
    <row r="49" spans="1:13" ht="45" hidden="1" x14ac:dyDescent="0.25">
      <c r="A49" s="1" t="s">
        <v>141</v>
      </c>
      <c r="B49" s="1"/>
      <c r="C49" s="2" t="s">
        <v>12</v>
      </c>
      <c r="D49" s="2" t="s">
        <v>40</v>
      </c>
      <c r="E49" s="2" t="s">
        <v>14</v>
      </c>
      <c r="F49" s="2" t="s">
        <v>41</v>
      </c>
      <c r="G49" s="27">
        <f>SUM(H49:I49)</f>
        <v>0</v>
      </c>
      <c r="H49" s="27"/>
      <c r="I49" s="27"/>
      <c r="J49" s="27"/>
      <c r="K49" s="27">
        <f>SUM(L49:M49)</f>
        <v>0</v>
      </c>
      <c r="L49" s="27"/>
      <c r="M49" s="27"/>
    </row>
    <row r="50" spans="1:13" ht="45" hidden="1" x14ac:dyDescent="0.25">
      <c r="A50" s="1" t="s">
        <v>141</v>
      </c>
      <c r="B50" s="1"/>
      <c r="C50" s="2" t="s">
        <v>12</v>
      </c>
      <c r="D50" s="2" t="s">
        <v>40</v>
      </c>
      <c r="E50" s="2" t="s">
        <v>14</v>
      </c>
      <c r="F50" s="2" t="s">
        <v>42</v>
      </c>
      <c r="G50" s="27">
        <f t="shared" ref="G50:G52" si="35">SUM(H50:I50)</f>
        <v>0</v>
      </c>
      <c r="H50" s="27"/>
      <c r="I50" s="27"/>
      <c r="J50" s="27"/>
      <c r="K50" s="27">
        <f t="shared" ref="K50:K52" si="36">SUM(L50:M50)</f>
        <v>0</v>
      </c>
      <c r="L50" s="27"/>
      <c r="M50" s="27"/>
    </row>
    <row r="51" spans="1:13" ht="30" x14ac:dyDescent="0.25">
      <c r="A51" s="30" t="s">
        <v>90</v>
      </c>
      <c r="B51" s="30"/>
      <c r="C51" s="2" t="s">
        <v>12</v>
      </c>
      <c r="D51" s="2" t="s">
        <v>43</v>
      </c>
      <c r="E51" s="2" t="s">
        <v>13</v>
      </c>
      <c r="F51" s="2" t="s">
        <v>44</v>
      </c>
      <c r="G51" s="27">
        <f t="shared" si="35"/>
        <v>1280</v>
      </c>
      <c r="H51" s="3"/>
      <c r="I51" s="3">
        <v>1280</v>
      </c>
      <c r="J51" s="3"/>
      <c r="K51" s="27">
        <f t="shared" si="36"/>
        <v>1631.5</v>
      </c>
      <c r="L51" s="3"/>
      <c r="M51" s="3">
        <v>1631.5</v>
      </c>
    </row>
    <row r="52" spans="1:13" ht="30" x14ac:dyDescent="0.25">
      <c r="A52" s="30" t="s">
        <v>91</v>
      </c>
      <c r="B52" s="30" t="s">
        <v>144</v>
      </c>
      <c r="C52" s="2" t="s">
        <v>12</v>
      </c>
      <c r="D52" s="2" t="s">
        <v>43</v>
      </c>
      <c r="E52" s="2" t="s">
        <v>13</v>
      </c>
      <c r="F52" s="2" t="s">
        <v>45</v>
      </c>
      <c r="G52" s="27">
        <f t="shared" si="35"/>
        <v>0</v>
      </c>
      <c r="H52" s="27"/>
      <c r="I52" s="27"/>
      <c r="J52" s="27"/>
      <c r="K52" s="27">
        <f t="shared" si="36"/>
        <v>0</v>
      </c>
      <c r="L52" s="27"/>
      <c r="M52" s="27"/>
    </row>
    <row r="53" spans="1:13" ht="42.75" customHeight="1" x14ac:dyDescent="0.25">
      <c r="A53" s="5" t="s">
        <v>114</v>
      </c>
      <c r="B53" s="5"/>
      <c r="C53" s="6"/>
      <c r="D53" s="6"/>
      <c r="E53" s="6"/>
      <c r="F53" s="6"/>
      <c r="G53" s="29">
        <f>SUM(G54+G58+G62)</f>
        <v>38881.1</v>
      </c>
      <c r="H53" s="29">
        <f t="shared" ref="H53:J53" si="37">SUM(H54+H58+H62)</f>
        <v>3888.1</v>
      </c>
      <c r="I53" s="29">
        <f t="shared" si="37"/>
        <v>34993</v>
      </c>
      <c r="J53" s="29">
        <f t="shared" si="37"/>
        <v>0</v>
      </c>
      <c r="K53" s="29">
        <f>SUM(K54+K58+K62)</f>
        <v>0</v>
      </c>
      <c r="L53" s="29">
        <f t="shared" ref="L53" si="38">SUM(L54+L58+L62)</f>
        <v>0</v>
      </c>
      <c r="M53" s="29">
        <f t="shared" ref="M53" si="39">SUM(M54+M58+M62)</f>
        <v>0</v>
      </c>
    </row>
    <row r="54" spans="1:13" ht="78.75" hidden="1" customHeight="1" x14ac:dyDescent="0.25">
      <c r="A54" s="5" t="s">
        <v>115</v>
      </c>
      <c r="B54" s="5"/>
      <c r="C54" s="6"/>
      <c r="D54" s="6"/>
      <c r="E54" s="6"/>
      <c r="F54" s="6"/>
      <c r="G54" s="29">
        <f>SUM(G55:G57)</f>
        <v>0</v>
      </c>
      <c r="H54" s="29">
        <f t="shared" ref="H54:I54" si="40">SUM(H55:H57)</f>
        <v>0</v>
      </c>
      <c r="I54" s="29">
        <f t="shared" si="40"/>
        <v>0</v>
      </c>
      <c r="J54" s="29">
        <f t="shared" ref="J54" si="41">SUM(J55:J57)</f>
        <v>0</v>
      </c>
      <c r="K54" s="29">
        <f>SUM(K55:K57)</f>
        <v>0</v>
      </c>
      <c r="L54" s="29">
        <f t="shared" ref="L54" si="42">SUM(L55:L57)</f>
        <v>0</v>
      </c>
      <c r="M54" s="29">
        <f t="shared" ref="M54" si="43">SUM(M55:M57)</f>
        <v>0</v>
      </c>
    </row>
    <row r="55" spans="1:13" ht="19.5" hidden="1" customHeight="1" x14ac:dyDescent="0.25">
      <c r="A55" s="1" t="s">
        <v>116</v>
      </c>
      <c r="B55" s="1"/>
      <c r="C55" s="2" t="s">
        <v>17</v>
      </c>
      <c r="D55" s="2" t="s">
        <v>40</v>
      </c>
      <c r="E55" s="2" t="s">
        <v>22</v>
      </c>
      <c r="F55" s="2" t="s">
        <v>46</v>
      </c>
      <c r="G55" s="27">
        <f>SUM(H55:I55)</f>
        <v>0</v>
      </c>
      <c r="H55" s="27"/>
      <c r="I55" s="27"/>
      <c r="J55" s="27"/>
      <c r="K55" s="27">
        <f>SUM(L55:M55)</f>
        <v>0</v>
      </c>
      <c r="L55" s="27"/>
      <c r="M55" s="27"/>
    </row>
    <row r="56" spans="1:13" ht="27" hidden="1" customHeight="1" x14ac:dyDescent="0.25">
      <c r="A56" s="1" t="s">
        <v>116</v>
      </c>
      <c r="B56" s="1" t="s">
        <v>113</v>
      </c>
      <c r="C56" s="2" t="s">
        <v>17</v>
      </c>
      <c r="D56" s="2" t="s">
        <v>40</v>
      </c>
      <c r="E56" s="2" t="s">
        <v>22</v>
      </c>
      <c r="F56" s="2" t="s">
        <v>30</v>
      </c>
      <c r="G56" s="27">
        <f t="shared" ref="G56:G57" si="44">SUM(H56:I56)</f>
        <v>0</v>
      </c>
      <c r="H56" s="21"/>
      <c r="I56" s="21">
        <f>SUM(I57:I57)</f>
        <v>0</v>
      </c>
      <c r="J56" s="21">
        <f>SUM(J57:J57)</f>
        <v>0</v>
      </c>
      <c r="K56" s="27">
        <f t="shared" ref="K56:K57" si="45">SUM(L56:M56)</f>
        <v>0</v>
      </c>
      <c r="L56" s="21"/>
      <c r="M56" s="21">
        <f>SUM(M57:M57)</f>
        <v>0</v>
      </c>
    </row>
    <row r="57" spans="1:13" ht="22.5" hidden="1" customHeight="1" x14ac:dyDescent="0.25">
      <c r="A57" s="1" t="s">
        <v>86</v>
      </c>
      <c r="B57" s="1" t="s">
        <v>113</v>
      </c>
      <c r="C57" s="2" t="s">
        <v>17</v>
      </c>
      <c r="D57" s="2" t="s">
        <v>40</v>
      </c>
      <c r="E57" s="2" t="s">
        <v>37</v>
      </c>
      <c r="F57" s="2" t="s">
        <v>30</v>
      </c>
      <c r="G57" s="27">
        <f t="shared" si="44"/>
        <v>0</v>
      </c>
      <c r="H57" s="31"/>
      <c r="I57" s="31"/>
      <c r="J57" s="31"/>
      <c r="K57" s="27">
        <f t="shared" si="45"/>
        <v>0</v>
      </c>
      <c r="L57" s="31"/>
      <c r="M57" s="31"/>
    </row>
    <row r="58" spans="1:13" ht="57.75" x14ac:dyDescent="0.25">
      <c r="A58" s="5" t="s">
        <v>117</v>
      </c>
      <c r="B58" s="5"/>
      <c r="C58" s="6"/>
      <c r="D58" s="6"/>
      <c r="E58" s="6"/>
      <c r="F58" s="6"/>
      <c r="G58" s="7">
        <f>SUM(G59:G61)</f>
        <v>38881.1</v>
      </c>
      <c r="H58" s="7">
        <f t="shared" ref="H58:I58" si="46">SUM(H59:H61)</f>
        <v>3888.1</v>
      </c>
      <c r="I58" s="7">
        <f t="shared" si="46"/>
        <v>34993</v>
      </c>
      <c r="J58" s="7">
        <f t="shared" ref="J58" si="47">SUM(J59:J61)</f>
        <v>0</v>
      </c>
      <c r="K58" s="7">
        <f>SUM(K59:K61)</f>
        <v>0</v>
      </c>
      <c r="L58" s="7">
        <f t="shared" ref="L58" si="48">SUM(L59:L61)</f>
        <v>0</v>
      </c>
      <c r="M58" s="7">
        <f t="shared" ref="M58" si="49">SUM(M59:M61)</f>
        <v>0</v>
      </c>
    </row>
    <row r="59" spans="1:13" ht="22.5" customHeight="1" x14ac:dyDescent="0.25">
      <c r="A59" s="1" t="s">
        <v>116</v>
      </c>
      <c r="B59" s="1"/>
      <c r="C59" s="2" t="s">
        <v>17</v>
      </c>
      <c r="D59" s="2" t="s">
        <v>40</v>
      </c>
      <c r="E59" s="2" t="s">
        <v>22</v>
      </c>
      <c r="F59" s="2" t="s">
        <v>47</v>
      </c>
      <c r="G59" s="3">
        <f>SUM(H59:I59)</f>
        <v>34993</v>
      </c>
      <c r="H59" s="31"/>
      <c r="I59" s="31">
        <v>34993</v>
      </c>
      <c r="J59" s="31"/>
      <c r="K59" s="3">
        <f>SUM(L59:M59)</f>
        <v>0</v>
      </c>
      <c r="L59" s="31"/>
      <c r="M59" s="31"/>
    </row>
    <row r="60" spans="1:13" ht="22.5" hidden="1" customHeight="1" x14ac:dyDescent="0.25">
      <c r="A60" s="1" t="s">
        <v>119</v>
      </c>
      <c r="B60" s="1" t="s">
        <v>120</v>
      </c>
      <c r="C60" s="2" t="s">
        <v>17</v>
      </c>
      <c r="D60" s="2" t="s">
        <v>40</v>
      </c>
      <c r="E60" s="2" t="s">
        <v>22</v>
      </c>
      <c r="F60" s="2" t="s">
        <v>48</v>
      </c>
      <c r="G60" s="3">
        <f t="shared" ref="G60:G61" si="50">SUM(H60:I60)</f>
        <v>0</v>
      </c>
      <c r="H60" s="21"/>
      <c r="I60" s="3"/>
      <c r="J60" s="3"/>
      <c r="K60" s="3">
        <f t="shared" ref="K60:K61" si="51">SUM(L60:M60)</f>
        <v>0</v>
      </c>
      <c r="L60" s="21"/>
      <c r="M60" s="3"/>
    </row>
    <row r="61" spans="1:13" ht="15.75" x14ac:dyDescent="0.25">
      <c r="A61" s="1" t="s">
        <v>86</v>
      </c>
      <c r="B61" s="1" t="s">
        <v>120</v>
      </c>
      <c r="C61" s="2" t="s">
        <v>17</v>
      </c>
      <c r="D61" s="2" t="s">
        <v>40</v>
      </c>
      <c r="E61" s="2" t="s">
        <v>22</v>
      </c>
      <c r="F61" s="2" t="s">
        <v>48</v>
      </c>
      <c r="G61" s="3">
        <f t="shared" si="50"/>
        <v>3888.1</v>
      </c>
      <c r="H61" s="3">
        <v>3888.1</v>
      </c>
      <c r="I61" s="3"/>
      <c r="J61" s="3"/>
      <c r="K61" s="3">
        <f t="shared" si="51"/>
        <v>0</v>
      </c>
      <c r="L61" s="3"/>
      <c r="M61" s="3"/>
    </row>
    <row r="62" spans="1:13" ht="59.25" hidden="1" customHeight="1" x14ac:dyDescent="0.25">
      <c r="A62" s="5" t="s">
        <v>121</v>
      </c>
      <c r="B62" s="5"/>
      <c r="C62" s="6"/>
      <c r="D62" s="6"/>
      <c r="E62" s="6"/>
      <c r="F62" s="6"/>
      <c r="G62" s="7">
        <f>SUM(G63:G64)</f>
        <v>0</v>
      </c>
      <c r="H62" s="7">
        <f t="shared" ref="H62:I62" si="52">SUM(H63:H64)</f>
        <v>0</v>
      </c>
      <c r="I62" s="7">
        <f t="shared" si="52"/>
        <v>0</v>
      </c>
      <c r="J62" s="7">
        <f t="shared" ref="J62" si="53">SUM(J63:J64)</f>
        <v>0</v>
      </c>
      <c r="K62" s="7">
        <f>SUM(K63:K64)</f>
        <v>0</v>
      </c>
      <c r="L62" s="7">
        <f t="shared" ref="L62" si="54">SUM(L63:L64)</f>
        <v>0</v>
      </c>
      <c r="M62" s="7">
        <f t="shared" ref="M62" si="55">SUM(M63:M64)</f>
        <v>0</v>
      </c>
    </row>
    <row r="63" spans="1:13" ht="19.5" hidden="1" customHeight="1" x14ac:dyDescent="0.25">
      <c r="A63" s="1" t="s">
        <v>122</v>
      </c>
      <c r="B63" s="1"/>
      <c r="C63" s="2" t="s">
        <v>49</v>
      </c>
      <c r="D63" s="2" t="s">
        <v>40</v>
      </c>
      <c r="E63" s="2" t="s">
        <v>14</v>
      </c>
      <c r="F63" s="2" t="s">
        <v>50</v>
      </c>
      <c r="G63" s="3">
        <f>SUM(H63:I63)</f>
        <v>0</v>
      </c>
      <c r="H63" s="3"/>
      <c r="I63" s="3"/>
      <c r="J63" s="3"/>
      <c r="K63" s="3">
        <f>SUM(L63:M63)</f>
        <v>0</v>
      </c>
      <c r="L63" s="3"/>
      <c r="M63" s="3"/>
    </row>
    <row r="64" spans="1:13" ht="19.5" hidden="1" customHeight="1" x14ac:dyDescent="0.25">
      <c r="A64" s="1" t="s">
        <v>122</v>
      </c>
      <c r="B64" s="1" t="s">
        <v>142</v>
      </c>
      <c r="C64" s="2" t="s">
        <v>49</v>
      </c>
      <c r="D64" s="2" t="s">
        <v>40</v>
      </c>
      <c r="E64" s="2" t="s">
        <v>14</v>
      </c>
      <c r="F64" s="2" t="s">
        <v>51</v>
      </c>
      <c r="G64" s="3">
        <f>SUM(H64:I64)</f>
        <v>0</v>
      </c>
      <c r="H64" s="3"/>
      <c r="I64" s="3"/>
      <c r="J64" s="3"/>
      <c r="K64" s="3">
        <f>SUM(L64:M64)</f>
        <v>0</v>
      </c>
      <c r="L64" s="3"/>
      <c r="M64" s="3"/>
    </row>
    <row r="65" spans="1:13" ht="60.75" customHeight="1" x14ac:dyDescent="0.25">
      <c r="A65" s="5" t="s">
        <v>123</v>
      </c>
      <c r="B65" s="5"/>
      <c r="C65" s="6"/>
      <c r="D65" s="6"/>
      <c r="E65" s="6"/>
      <c r="F65" s="6"/>
      <c r="G65" s="7">
        <f>SUM(G66:G67)</f>
        <v>7666</v>
      </c>
      <c r="H65" s="7">
        <f t="shared" ref="H65:I65" si="56">SUM(H66:H67)</f>
        <v>2027.6</v>
      </c>
      <c r="I65" s="7">
        <f t="shared" si="56"/>
        <v>5638.4</v>
      </c>
      <c r="J65" s="7">
        <f>SUM(J66:J67)</f>
        <v>0</v>
      </c>
      <c r="K65" s="7">
        <f>SUM(K66:K67)</f>
        <v>4250</v>
      </c>
      <c r="L65" s="7">
        <f t="shared" ref="L65" si="57">SUM(L66:L67)</f>
        <v>2027.6</v>
      </c>
      <c r="M65" s="7">
        <f t="shared" ref="M65" si="58">SUM(M66:M67)</f>
        <v>2222.4</v>
      </c>
    </row>
    <row r="66" spans="1:13" ht="27" customHeight="1" x14ac:dyDescent="0.25">
      <c r="A66" s="1" t="s">
        <v>122</v>
      </c>
      <c r="B66" s="1"/>
      <c r="C66" s="2" t="s">
        <v>49</v>
      </c>
      <c r="D66" s="2" t="s">
        <v>40</v>
      </c>
      <c r="E66" s="2" t="s">
        <v>40</v>
      </c>
      <c r="F66" s="2" t="s">
        <v>52</v>
      </c>
      <c r="G66" s="3">
        <f>SUM(H66:I66)</f>
        <v>5638.4</v>
      </c>
      <c r="H66" s="21"/>
      <c r="I66" s="21">
        <v>5638.4</v>
      </c>
      <c r="J66" s="21"/>
      <c r="K66" s="3">
        <f>SUM(L66:M66)</f>
        <v>2222.4</v>
      </c>
      <c r="L66" s="21"/>
      <c r="M66" s="21">
        <v>2222.4</v>
      </c>
    </row>
    <row r="67" spans="1:13" ht="21" customHeight="1" x14ac:dyDescent="0.25">
      <c r="A67" s="1" t="s">
        <v>122</v>
      </c>
      <c r="B67" s="1" t="s">
        <v>124</v>
      </c>
      <c r="C67" s="2" t="s">
        <v>49</v>
      </c>
      <c r="D67" s="2" t="s">
        <v>40</v>
      </c>
      <c r="E67" s="2" t="s">
        <v>40</v>
      </c>
      <c r="F67" s="2" t="s">
        <v>52</v>
      </c>
      <c r="G67" s="3">
        <f>SUM(H67:I67)</f>
        <v>2027.6</v>
      </c>
      <c r="H67" s="21">
        <v>2027.6</v>
      </c>
      <c r="I67" s="21"/>
      <c r="J67" s="21"/>
      <c r="K67" s="3">
        <f>SUM(L67:M67)</f>
        <v>2027.6</v>
      </c>
      <c r="L67" s="21">
        <v>2027.6</v>
      </c>
      <c r="M67" s="21"/>
    </row>
    <row r="68" spans="1:13" ht="43.5" x14ac:dyDescent="0.25">
      <c r="A68" s="5" t="s">
        <v>125</v>
      </c>
      <c r="B68" s="5"/>
      <c r="C68" s="32"/>
      <c r="D68" s="32"/>
      <c r="E68" s="32"/>
      <c r="F68" s="32"/>
      <c r="G68" s="33">
        <f>SUM(G69:G70)</f>
        <v>1130</v>
      </c>
      <c r="H68" s="33">
        <f t="shared" ref="H68:I68" si="59">SUM(H69:H70)</f>
        <v>169.5</v>
      </c>
      <c r="I68" s="33">
        <f t="shared" si="59"/>
        <v>960.5</v>
      </c>
      <c r="J68" s="33">
        <f>SUM(J69:J70)</f>
        <v>0</v>
      </c>
      <c r="K68" s="33">
        <f>SUM(K69:K70)</f>
        <v>0</v>
      </c>
      <c r="L68" s="33">
        <f t="shared" ref="L68" si="60">SUM(L69:L70)</f>
        <v>0</v>
      </c>
      <c r="M68" s="33">
        <f t="shared" ref="M68" si="61">SUM(M69:M70)</f>
        <v>0</v>
      </c>
    </row>
    <row r="69" spans="1:13" ht="22.5" customHeight="1" x14ac:dyDescent="0.25">
      <c r="A69" s="1" t="s">
        <v>126</v>
      </c>
      <c r="B69" s="1"/>
      <c r="C69" s="23" t="s">
        <v>17</v>
      </c>
      <c r="D69" s="23" t="s">
        <v>53</v>
      </c>
      <c r="E69" s="23" t="s">
        <v>22</v>
      </c>
      <c r="F69" s="23">
        <v>5222806</v>
      </c>
      <c r="G69" s="26">
        <f>SUM(H69:I69)</f>
        <v>960.5</v>
      </c>
      <c r="H69" s="34"/>
      <c r="I69" s="26">
        <v>960.5</v>
      </c>
      <c r="J69" s="34"/>
      <c r="K69" s="26">
        <f>SUM(L69:M69)</f>
        <v>0</v>
      </c>
      <c r="L69" s="34"/>
      <c r="M69" s="26"/>
    </row>
    <row r="70" spans="1:13" ht="22.5" customHeight="1" x14ac:dyDescent="0.25">
      <c r="A70" s="1" t="s">
        <v>126</v>
      </c>
      <c r="B70" s="1" t="s">
        <v>127</v>
      </c>
      <c r="C70" s="23" t="s">
        <v>17</v>
      </c>
      <c r="D70" s="23" t="s">
        <v>53</v>
      </c>
      <c r="E70" s="23" t="s">
        <v>22</v>
      </c>
      <c r="F70" s="23" t="s">
        <v>54</v>
      </c>
      <c r="G70" s="26">
        <f>SUM(H70:I70)</f>
        <v>169.5</v>
      </c>
      <c r="H70" s="26">
        <v>169.5</v>
      </c>
      <c r="I70" s="26"/>
      <c r="J70" s="34"/>
      <c r="K70" s="26">
        <f>SUM(L70:M70)</f>
        <v>0</v>
      </c>
      <c r="L70" s="26"/>
      <c r="M70" s="26"/>
    </row>
    <row r="71" spans="1:13" ht="66" customHeight="1" x14ac:dyDescent="0.25">
      <c r="A71" s="5" t="s">
        <v>129</v>
      </c>
      <c r="B71" s="5"/>
      <c r="C71" s="6"/>
      <c r="D71" s="6"/>
      <c r="E71" s="6"/>
      <c r="F71" s="6"/>
      <c r="G71" s="7">
        <f>SUM(G72:G75)</f>
        <v>82248.399999999994</v>
      </c>
      <c r="H71" s="7">
        <f t="shared" ref="H71:I71" si="62">SUM(H72:H75)</f>
        <v>4112.3999999999996</v>
      </c>
      <c r="I71" s="7">
        <f t="shared" si="62"/>
        <v>78136</v>
      </c>
      <c r="J71" s="7">
        <f>SUM(J72:J75)</f>
        <v>0</v>
      </c>
      <c r="K71" s="7">
        <f>SUM(K72:K75)</f>
        <v>0</v>
      </c>
      <c r="L71" s="7">
        <f t="shared" ref="L71" si="63">SUM(L72:L75)</f>
        <v>0</v>
      </c>
      <c r="M71" s="7">
        <f t="shared" ref="M71" si="64">SUM(M72:M75)</f>
        <v>0</v>
      </c>
    </row>
    <row r="72" spans="1:13" ht="15.75" hidden="1" x14ac:dyDescent="0.25">
      <c r="A72" s="1" t="s">
        <v>130</v>
      </c>
      <c r="B72" s="1"/>
      <c r="C72" s="2" t="s">
        <v>17</v>
      </c>
      <c r="D72" s="2" t="s">
        <v>55</v>
      </c>
      <c r="E72" s="2" t="s">
        <v>37</v>
      </c>
      <c r="F72" s="2" t="s">
        <v>56</v>
      </c>
      <c r="G72" s="35">
        <f>SUM(H72:I72)</f>
        <v>0</v>
      </c>
      <c r="H72" s="21"/>
      <c r="I72" s="3"/>
      <c r="J72" s="3"/>
      <c r="K72" s="35">
        <f>SUM(L72:M72)</f>
        <v>0</v>
      </c>
      <c r="L72" s="21"/>
      <c r="M72" s="3"/>
    </row>
    <row r="73" spans="1:13" ht="15.75" hidden="1" x14ac:dyDescent="0.25">
      <c r="A73" s="1" t="s">
        <v>130</v>
      </c>
      <c r="B73" s="1" t="s">
        <v>131</v>
      </c>
      <c r="C73" s="2" t="s">
        <v>17</v>
      </c>
      <c r="D73" s="2" t="s">
        <v>55</v>
      </c>
      <c r="E73" s="2" t="s">
        <v>37</v>
      </c>
      <c r="F73" s="2" t="s">
        <v>57</v>
      </c>
      <c r="G73" s="35">
        <f t="shared" ref="G73:G75" si="65">SUM(H73:I73)</f>
        <v>0</v>
      </c>
      <c r="H73" s="3"/>
      <c r="I73" s="3"/>
      <c r="J73" s="3"/>
      <c r="K73" s="35">
        <f t="shared" ref="K73:K75" si="66">SUM(L73:M73)</f>
        <v>0</v>
      </c>
      <c r="L73" s="3"/>
      <c r="M73" s="3"/>
    </row>
    <row r="74" spans="1:13" ht="15.75" x14ac:dyDescent="0.25">
      <c r="A74" s="1" t="s">
        <v>89</v>
      </c>
      <c r="B74" s="1"/>
      <c r="C74" s="2" t="s">
        <v>17</v>
      </c>
      <c r="D74" s="2" t="s">
        <v>55</v>
      </c>
      <c r="E74" s="2" t="s">
        <v>37</v>
      </c>
      <c r="F74" s="2" t="s">
        <v>58</v>
      </c>
      <c r="G74" s="35">
        <f t="shared" si="65"/>
        <v>78136</v>
      </c>
      <c r="H74" s="3"/>
      <c r="I74" s="3">
        <v>78136</v>
      </c>
      <c r="J74" s="3"/>
      <c r="K74" s="35">
        <f t="shared" si="66"/>
        <v>0</v>
      </c>
      <c r="L74" s="3"/>
      <c r="M74" s="3"/>
    </row>
    <row r="75" spans="1:13" ht="15.75" x14ac:dyDescent="0.25">
      <c r="A75" s="1" t="s">
        <v>89</v>
      </c>
      <c r="B75" s="1" t="s">
        <v>131</v>
      </c>
      <c r="C75" s="23">
        <v>40</v>
      </c>
      <c r="D75" s="23">
        <v>11</v>
      </c>
      <c r="E75" s="23" t="s">
        <v>37</v>
      </c>
      <c r="F75" s="23" t="s">
        <v>57</v>
      </c>
      <c r="G75" s="35">
        <f t="shared" si="65"/>
        <v>4112.3999999999996</v>
      </c>
      <c r="H75" s="3">
        <v>4112.3999999999996</v>
      </c>
      <c r="I75" s="34"/>
      <c r="J75" s="34"/>
      <c r="K75" s="35">
        <f t="shared" si="66"/>
        <v>0</v>
      </c>
      <c r="L75" s="3"/>
      <c r="M75" s="34"/>
    </row>
    <row r="76" spans="1:13" ht="15.75" x14ac:dyDescent="0.25">
      <c r="A76" s="36" t="s">
        <v>59</v>
      </c>
      <c r="B76" s="36"/>
      <c r="C76" s="22"/>
      <c r="D76" s="22"/>
      <c r="E76" s="22"/>
      <c r="F76" s="22"/>
      <c r="G76" s="37">
        <f>SUM(G14+G17+G20+G22+G25+G29+G32+G37+G40+G43+G48+G53+G65+G68+G71)</f>
        <v>211828.8</v>
      </c>
      <c r="H76" s="37">
        <f t="shared" ref="H76:I76" si="67">SUM(H14+H17+H20+H22+H25+H29+H32+H37+H40+H43+H48+H53+H65+H68+H71)</f>
        <v>43065</v>
      </c>
      <c r="I76" s="37">
        <f t="shared" si="67"/>
        <v>168763.8</v>
      </c>
      <c r="J76" s="37">
        <f>SUM(J14+J17+J20+J22+J25+J29+J32+J37+J40+J43+J48+J53+J65+J68+J71)</f>
        <v>0</v>
      </c>
      <c r="K76" s="37">
        <f>SUM(K14+K17+K20+K22+K25+K29+K32+K37+K40+K43+K48+K53+K65+K68+K71)</f>
        <v>98024.4</v>
      </c>
      <c r="L76" s="37">
        <f t="shared" ref="L76:M76" si="68">SUM(L14+L17+L20+L22+L25+L29+L32+L37+L40+L43+L48+L53+L65+L68+L71)</f>
        <v>35960.5</v>
      </c>
      <c r="M76" s="37">
        <f t="shared" si="68"/>
        <v>62063.9</v>
      </c>
    </row>
    <row r="77" spans="1:13" hidden="1" x14ac:dyDescent="0.25">
      <c r="A77" s="50"/>
      <c r="B77" s="50"/>
      <c r="C77" s="24"/>
      <c r="D77" s="24"/>
      <c r="E77" s="24"/>
      <c r="F77" s="24"/>
      <c r="G77" s="50"/>
      <c r="H77" s="50"/>
      <c r="I77" s="50"/>
      <c r="J77" s="50"/>
      <c r="K77" s="50"/>
      <c r="L77" s="50"/>
      <c r="M77" s="50"/>
    </row>
    <row r="78" spans="1:13" x14ac:dyDescent="0.25">
      <c r="A78" s="57" t="s">
        <v>82</v>
      </c>
      <c r="B78" s="57"/>
      <c r="C78" s="58"/>
      <c r="D78" s="58"/>
      <c r="E78" s="58"/>
      <c r="F78" s="58"/>
      <c r="G78" s="58"/>
      <c r="H78" s="58"/>
      <c r="I78" s="58"/>
      <c r="J78" s="58"/>
      <c r="K78" s="50"/>
      <c r="L78" s="50"/>
      <c r="M78" s="50"/>
    </row>
    <row r="79" spans="1:13" ht="29.25" hidden="1" customHeight="1" x14ac:dyDescent="0.25">
      <c r="A79" s="39" t="s">
        <v>149</v>
      </c>
      <c r="B79" s="39" t="s">
        <v>95</v>
      </c>
      <c r="C79" s="6"/>
      <c r="D79" s="6"/>
      <c r="E79" s="6"/>
      <c r="F79" s="6"/>
      <c r="G79" s="7">
        <f>SUM(G80)</f>
        <v>0</v>
      </c>
      <c r="H79" s="7">
        <f t="shared" ref="H79:I79" si="69">SUM(H80)</f>
        <v>0</v>
      </c>
      <c r="I79" s="7">
        <f t="shared" si="69"/>
        <v>0</v>
      </c>
      <c r="J79" s="7">
        <f t="shared" ref="J79" si="70">SUM(J80)</f>
        <v>0</v>
      </c>
      <c r="K79" s="7">
        <f>SUM(K80)</f>
        <v>0</v>
      </c>
      <c r="L79" s="7">
        <f t="shared" ref="L79" si="71">SUM(L80)</f>
        <v>0</v>
      </c>
      <c r="M79" s="7">
        <f t="shared" ref="M79" si="72">SUM(M80)</f>
        <v>0</v>
      </c>
    </row>
    <row r="80" spans="1:13" ht="15.75" hidden="1" x14ac:dyDescent="0.25">
      <c r="A80" s="30" t="s">
        <v>85</v>
      </c>
      <c r="B80" s="30"/>
      <c r="C80" s="2" t="s">
        <v>17</v>
      </c>
      <c r="D80" s="2" t="s">
        <v>22</v>
      </c>
      <c r="E80" s="2" t="s">
        <v>60</v>
      </c>
      <c r="F80" s="2" t="s">
        <v>61</v>
      </c>
      <c r="G80" s="3">
        <f>SUM(H80:I80)</f>
        <v>0</v>
      </c>
      <c r="H80" s="51"/>
      <c r="I80" s="52"/>
      <c r="J80" s="52"/>
      <c r="K80" s="3">
        <f>SUM(L80:M80)</f>
        <v>0</v>
      </c>
      <c r="L80" s="51"/>
      <c r="M80" s="52"/>
    </row>
    <row r="81" spans="1:13" ht="43.5" x14ac:dyDescent="0.25">
      <c r="A81" s="5" t="s">
        <v>134</v>
      </c>
      <c r="B81" s="5" t="s">
        <v>93</v>
      </c>
      <c r="C81" s="6"/>
      <c r="D81" s="6"/>
      <c r="E81" s="6"/>
      <c r="F81" s="6"/>
      <c r="G81" s="7">
        <f>SUM(G82:G83)</f>
        <v>5000</v>
      </c>
      <c r="H81" s="7">
        <f t="shared" ref="H81:I81" si="73">SUM(H82:H83)</f>
        <v>5000</v>
      </c>
      <c r="I81" s="7">
        <f t="shared" si="73"/>
        <v>0</v>
      </c>
      <c r="J81" s="7">
        <f>SUM(J82:J83)</f>
        <v>0</v>
      </c>
      <c r="K81" s="7">
        <f>SUM(K82:K83)</f>
        <v>5000</v>
      </c>
      <c r="L81" s="7">
        <f t="shared" ref="L81" si="74">SUM(L82:L83)</f>
        <v>5000</v>
      </c>
      <c r="M81" s="7">
        <f t="shared" ref="M81" si="75">SUM(M82:M83)</f>
        <v>0</v>
      </c>
    </row>
    <row r="82" spans="1:13" ht="18.75" customHeight="1" x14ac:dyDescent="0.25">
      <c r="A82" s="1" t="s">
        <v>135</v>
      </c>
      <c r="B82" s="38"/>
      <c r="C82" s="2" t="s">
        <v>12</v>
      </c>
      <c r="D82" s="2" t="s">
        <v>22</v>
      </c>
      <c r="E82" s="2" t="s">
        <v>60</v>
      </c>
      <c r="F82" s="2" t="s">
        <v>62</v>
      </c>
      <c r="G82" s="3">
        <f>SUM(H82:I82)</f>
        <v>4000</v>
      </c>
      <c r="H82" s="31">
        <v>4000</v>
      </c>
      <c r="I82" s="31"/>
      <c r="J82" s="31"/>
      <c r="K82" s="3">
        <f>SUM(L82:M82)</f>
        <v>4000</v>
      </c>
      <c r="L82" s="31">
        <v>4000</v>
      </c>
      <c r="M82" s="31"/>
    </row>
    <row r="83" spans="1:13" ht="18.75" customHeight="1" x14ac:dyDescent="0.25">
      <c r="A83" s="1" t="s">
        <v>135</v>
      </c>
      <c r="B83" s="38"/>
      <c r="C83" s="2" t="s">
        <v>12</v>
      </c>
      <c r="D83" s="2" t="s">
        <v>21</v>
      </c>
      <c r="E83" s="2" t="s">
        <v>26</v>
      </c>
      <c r="F83" s="2" t="s">
        <v>62</v>
      </c>
      <c r="G83" s="3">
        <f>SUM(H83:I83)</f>
        <v>1000</v>
      </c>
      <c r="H83" s="31">
        <v>1000</v>
      </c>
      <c r="I83" s="31"/>
      <c r="J83" s="31"/>
      <c r="K83" s="3">
        <f>SUM(L83:M83)</f>
        <v>1000</v>
      </c>
      <c r="L83" s="31">
        <v>1000</v>
      </c>
      <c r="M83" s="31"/>
    </row>
    <row r="84" spans="1:13" ht="29.25" x14ac:dyDescent="0.25">
      <c r="A84" s="39" t="s">
        <v>150</v>
      </c>
      <c r="B84" s="39" t="s">
        <v>94</v>
      </c>
      <c r="C84" s="6"/>
      <c r="D84" s="6"/>
      <c r="E84" s="6"/>
      <c r="F84" s="6"/>
      <c r="G84" s="7">
        <f>SUM(G85)</f>
        <v>800</v>
      </c>
      <c r="H84" s="7">
        <f t="shared" ref="H84:I84" si="76">SUM(H85)</f>
        <v>800</v>
      </c>
      <c r="I84" s="7">
        <f t="shared" si="76"/>
        <v>0</v>
      </c>
      <c r="J84" s="7">
        <f t="shared" ref="J84" si="77">SUM(J85)</f>
        <v>0</v>
      </c>
      <c r="K84" s="7">
        <f>SUM(K85)</f>
        <v>800</v>
      </c>
      <c r="L84" s="7">
        <f t="shared" ref="L84" si="78">SUM(L85)</f>
        <v>800</v>
      </c>
      <c r="M84" s="7">
        <f t="shared" ref="M84" si="79">SUM(M85)</f>
        <v>0</v>
      </c>
    </row>
    <row r="85" spans="1:13" ht="23.25" customHeight="1" x14ac:dyDescent="0.25">
      <c r="A85" s="30" t="s">
        <v>151</v>
      </c>
      <c r="B85" s="30"/>
      <c r="C85" s="2" t="s">
        <v>17</v>
      </c>
      <c r="D85" s="2" t="s">
        <v>22</v>
      </c>
      <c r="E85" s="2" t="s">
        <v>60</v>
      </c>
      <c r="F85" s="2" t="s">
        <v>63</v>
      </c>
      <c r="G85" s="3">
        <f>SUM(H85:I85)</f>
        <v>800</v>
      </c>
      <c r="H85" s="3">
        <v>800</v>
      </c>
      <c r="I85" s="3"/>
      <c r="J85" s="3"/>
      <c r="K85" s="3">
        <f>SUM(L85:M85)</f>
        <v>800</v>
      </c>
      <c r="L85" s="3">
        <v>800</v>
      </c>
      <c r="M85" s="3"/>
    </row>
    <row r="86" spans="1:13" ht="72" x14ac:dyDescent="0.25">
      <c r="A86" s="39" t="s">
        <v>152</v>
      </c>
      <c r="B86" s="39" t="s">
        <v>97</v>
      </c>
      <c r="C86" s="6"/>
      <c r="D86" s="6"/>
      <c r="E86" s="6"/>
      <c r="F86" s="6"/>
      <c r="G86" s="7">
        <f>SUM(G87)</f>
        <v>1000</v>
      </c>
      <c r="H86" s="7">
        <f t="shared" ref="H86:I86" si="80">SUM(H87)</f>
        <v>1000</v>
      </c>
      <c r="I86" s="7">
        <f t="shared" si="80"/>
        <v>0</v>
      </c>
      <c r="J86" s="7">
        <f t="shared" ref="J86" si="81">SUM(J87)</f>
        <v>0</v>
      </c>
      <c r="K86" s="7">
        <f>SUM(K87)</f>
        <v>1000</v>
      </c>
      <c r="L86" s="7">
        <f t="shared" ref="L86" si="82">SUM(L87)</f>
        <v>1000</v>
      </c>
      <c r="M86" s="7">
        <f t="shared" ref="M86" si="83">SUM(M87)</f>
        <v>0</v>
      </c>
    </row>
    <row r="87" spans="1:13" ht="22.5" customHeight="1" x14ac:dyDescent="0.25">
      <c r="A87" s="30" t="s">
        <v>153</v>
      </c>
      <c r="B87" s="30"/>
      <c r="C87" s="2" t="s">
        <v>17</v>
      </c>
      <c r="D87" s="2" t="s">
        <v>13</v>
      </c>
      <c r="E87" s="2" t="s">
        <v>18</v>
      </c>
      <c r="F87" s="2" t="s">
        <v>64</v>
      </c>
      <c r="G87" s="3">
        <f>SUM(H87:I87)</f>
        <v>1000</v>
      </c>
      <c r="H87" s="3">
        <v>1000</v>
      </c>
      <c r="I87" s="3"/>
      <c r="J87" s="3"/>
      <c r="K87" s="3">
        <f>SUM(L87:M87)</f>
        <v>1000</v>
      </c>
      <c r="L87" s="3">
        <v>1000</v>
      </c>
      <c r="M87" s="3"/>
    </row>
    <row r="88" spans="1:13" ht="29.25" x14ac:dyDescent="0.25">
      <c r="A88" s="5" t="s">
        <v>154</v>
      </c>
      <c r="B88" s="5" t="s">
        <v>96</v>
      </c>
      <c r="C88" s="6"/>
      <c r="D88" s="6"/>
      <c r="E88" s="6"/>
      <c r="F88" s="6"/>
      <c r="G88" s="7">
        <f>SUM(G89:G90)</f>
        <v>500</v>
      </c>
      <c r="H88" s="7">
        <f t="shared" ref="H88:I88" si="84">SUM(H89:H90)</f>
        <v>500</v>
      </c>
      <c r="I88" s="7">
        <f t="shared" si="84"/>
        <v>0</v>
      </c>
      <c r="J88" s="7">
        <f t="shared" ref="J88" si="85">SUM(J89:J90)</f>
        <v>0</v>
      </c>
      <c r="K88" s="7">
        <f>SUM(K89:K90)</f>
        <v>500</v>
      </c>
      <c r="L88" s="7">
        <f t="shared" ref="L88" si="86">SUM(L89:L90)</f>
        <v>500</v>
      </c>
      <c r="M88" s="7">
        <f t="shared" ref="M88" si="87">SUM(M89:M90)</f>
        <v>0</v>
      </c>
    </row>
    <row r="89" spans="1:13" ht="15.75" x14ac:dyDescent="0.25">
      <c r="A89" s="1" t="s">
        <v>151</v>
      </c>
      <c r="B89" s="1"/>
      <c r="C89" s="2" t="s">
        <v>17</v>
      </c>
      <c r="D89" s="2" t="s">
        <v>13</v>
      </c>
      <c r="E89" s="2" t="s">
        <v>18</v>
      </c>
      <c r="F89" s="2" t="s">
        <v>65</v>
      </c>
      <c r="G89" s="3">
        <f>SUM(H89:I89)</f>
        <v>330</v>
      </c>
      <c r="H89" s="3">
        <v>330</v>
      </c>
      <c r="I89" s="3"/>
      <c r="J89" s="3"/>
      <c r="K89" s="3">
        <f>SUM(L89:M89)</f>
        <v>330</v>
      </c>
      <c r="L89" s="3">
        <v>330</v>
      </c>
      <c r="M89" s="3"/>
    </row>
    <row r="90" spans="1:13" ht="15.75" x14ac:dyDescent="0.25">
      <c r="A90" s="1" t="s">
        <v>157</v>
      </c>
      <c r="B90" s="1"/>
      <c r="C90" s="2" t="s">
        <v>49</v>
      </c>
      <c r="D90" s="2" t="s">
        <v>13</v>
      </c>
      <c r="E90" s="2" t="s">
        <v>18</v>
      </c>
      <c r="F90" s="2" t="s">
        <v>65</v>
      </c>
      <c r="G90" s="3">
        <f>SUM(H90:I90)</f>
        <v>170</v>
      </c>
      <c r="H90" s="3">
        <v>170</v>
      </c>
      <c r="I90" s="3"/>
      <c r="J90" s="3"/>
      <c r="K90" s="3">
        <f>SUM(L90:M90)</f>
        <v>170</v>
      </c>
      <c r="L90" s="3">
        <v>170</v>
      </c>
      <c r="M90" s="3"/>
    </row>
    <row r="91" spans="1:13" ht="29.25" x14ac:dyDescent="0.25">
      <c r="A91" s="5" t="s">
        <v>181</v>
      </c>
      <c r="B91" s="5" t="s">
        <v>98</v>
      </c>
      <c r="C91" s="6"/>
      <c r="D91" s="6"/>
      <c r="E91" s="6"/>
      <c r="F91" s="6"/>
      <c r="G91" s="7">
        <f>SUM(G92+G94+G96)</f>
        <v>800</v>
      </c>
      <c r="H91" s="7">
        <f t="shared" ref="H91:I91" si="88">SUM(H92+H94+H96)</f>
        <v>800</v>
      </c>
      <c r="I91" s="7">
        <f t="shared" si="88"/>
        <v>0</v>
      </c>
      <c r="J91" s="7">
        <f t="shared" ref="J91" si="89">SUM(J92+J94+J96)</f>
        <v>0</v>
      </c>
      <c r="K91" s="7">
        <f>SUM(K92+K94+K96)</f>
        <v>800</v>
      </c>
      <c r="L91" s="7">
        <f t="shared" ref="L91" si="90">SUM(L92+L94+L96)</f>
        <v>800</v>
      </c>
      <c r="M91" s="7">
        <f t="shared" ref="M91" si="91">SUM(M92+M94+M96)</f>
        <v>0</v>
      </c>
    </row>
    <row r="92" spans="1:13" ht="45" x14ac:dyDescent="0.25">
      <c r="A92" s="40" t="s">
        <v>67</v>
      </c>
      <c r="B92" s="40"/>
      <c r="C92" s="2"/>
      <c r="D92" s="2"/>
      <c r="E92" s="2"/>
      <c r="F92" s="2"/>
      <c r="G92" s="3">
        <f>SUM(G93)</f>
        <v>300</v>
      </c>
      <c r="H92" s="3">
        <f t="shared" ref="H92:I92" si="92">SUM(H93)</f>
        <v>300</v>
      </c>
      <c r="I92" s="3">
        <f t="shared" si="92"/>
        <v>0</v>
      </c>
      <c r="J92" s="3">
        <f t="shared" ref="J92" si="93">SUM(J93)</f>
        <v>0</v>
      </c>
      <c r="K92" s="3">
        <f>SUM(K93)</f>
        <v>300</v>
      </c>
      <c r="L92" s="3">
        <f t="shared" ref="L92" si="94">SUM(L93)</f>
        <v>300</v>
      </c>
      <c r="M92" s="3">
        <f t="shared" ref="M92" si="95">SUM(M93)</f>
        <v>0</v>
      </c>
    </row>
    <row r="93" spans="1:13" ht="15.75" x14ac:dyDescent="0.25">
      <c r="A93" s="40" t="s">
        <v>155</v>
      </c>
      <c r="B93" s="40"/>
      <c r="C93" s="2" t="s">
        <v>17</v>
      </c>
      <c r="D93" s="2" t="s">
        <v>13</v>
      </c>
      <c r="E93" s="2" t="s">
        <v>14</v>
      </c>
      <c r="F93" s="2" t="s">
        <v>66</v>
      </c>
      <c r="G93" s="3">
        <f t="shared" ref="G93:G97" si="96">SUM(H93:I93)</f>
        <v>300</v>
      </c>
      <c r="H93" s="31">
        <v>300</v>
      </c>
      <c r="I93" s="31"/>
      <c r="J93" s="31"/>
      <c r="K93" s="3">
        <f t="shared" ref="K93" si="97">SUM(L93:M93)</f>
        <v>300</v>
      </c>
      <c r="L93" s="31">
        <v>300</v>
      </c>
      <c r="M93" s="31"/>
    </row>
    <row r="94" spans="1:13" ht="45" x14ac:dyDescent="0.25">
      <c r="A94" s="40" t="s">
        <v>68</v>
      </c>
      <c r="B94" s="40"/>
      <c r="C94" s="2"/>
      <c r="D94" s="2"/>
      <c r="E94" s="2"/>
      <c r="F94" s="2"/>
      <c r="G94" s="3">
        <f>SUM(G95)</f>
        <v>500</v>
      </c>
      <c r="H94" s="3">
        <f t="shared" ref="H94:I94" si="98">SUM(H95)</f>
        <v>500</v>
      </c>
      <c r="I94" s="3">
        <f t="shared" si="98"/>
        <v>0</v>
      </c>
      <c r="J94" s="3">
        <f t="shared" ref="J94" si="99">SUM(J95)</f>
        <v>0</v>
      </c>
      <c r="K94" s="3">
        <f>SUM(K95)</f>
        <v>500</v>
      </c>
      <c r="L94" s="3">
        <f t="shared" ref="L94" si="100">SUM(L95)</f>
        <v>500</v>
      </c>
      <c r="M94" s="3">
        <f t="shared" ref="M94" si="101">SUM(M95)</f>
        <v>0</v>
      </c>
    </row>
    <row r="95" spans="1:13" ht="15.75" x14ac:dyDescent="0.25">
      <c r="A95" s="40" t="s">
        <v>155</v>
      </c>
      <c r="B95" s="40"/>
      <c r="C95" s="2" t="s">
        <v>17</v>
      </c>
      <c r="D95" s="2" t="s">
        <v>13</v>
      </c>
      <c r="E95" s="2" t="s">
        <v>14</v>
      </c>
      <c r="F95" s="2" t="s">
        <v>66</v>
      </c>
      <c r="G95" s="3">
        <f t="shared" si="96"/>
        <v>500</v>
      </c>
      <c r="H95" s="31">
        <v>500</v>
      </c>
      <c r="I95" s="31"/>
      <c r="J95" s="31"/>
      <c r="K95" s="3">
        <f t="shared" ref="K95" si="102">SUM(L95:M95)</f>
        <v>500</v>
      </c>
      <c r="L95" s="31">
        <v>500</v>
      </c>
      <c r="M95" s="31"/>
    </row>
    <row r="96" spans="1:13" ht="45" hidden="1" x14ac:dyDescent="0.25">
      <c r="A96" s="38" t="s">
        <v>69</v>
      </c>
      <c r="B96" s="38"/>
      <c r="C96" s="2"/>
      <c r="D96" s="2"/>
      <c r="E96" s="2"/>
      <c r="F96" s="2"/>
      <c r="G96" s="3">
        <f>SUM(G97)</f>
        <v>0</v>
      </c>
      <c r="H96" s="3">
        <f t="shared" ref="H96:I96" si="103">SUM(H97)</f>
        <v>0</v>
      </c>
      <c r="I96" s="3">
        <f t="shared" si="103"/>
        <v>0</v>
      </c>
      <c r="J96" s="3">
        <f t="shared" ref="J96" si="104">SUM(J97)</f>
        <v>0</v>
      </c>
      <c r="K96" s="3">
        <f>SUM(K97)</f>
        <v>0</v>
      </c>
      <c r="L96" s="3">
        <f t="shared" ref="L96" si="105">SUM(L97)</f>
        <v>0</v>
      </c>
      <c r="M96" s="3">
        <f t="shared" ref="M96" si="106">SUM(M97)</f>
        <v>0</v>
      </c>
    </row>
    <row r="97" spans="1:13" ht="15.75" hidden="1" x14ac:dyDescent="0.25">
      <c r="A97" s="40" t="s">
        <v>155</v>
      </c>
      <c r="B97" s="38"/>
      <c r="C97" s="2" t="s">
        <v>17</v>
      </c>
      <c r="D97" s="2" t="s">
        <v>13</v>
      </c>
      <c r="E97" s="2" t="s">
        <v>14</v>
      </c>
      <c r="F97" s="2" t="s">
        <v>66</v>
      </c>
      <c r="G97" s="3">
        <f t="shared" si="96"/>
        <v>0</v>
      </c>
      <c r="H97" s="31"/>
      <c r="I97" s="31"/>
      <c r="J97" s="31"/>
      <c r="K97" s="3">
        <f t="shared" ref="K97" si="107">SUM(L97:M97)</f>
        <v>0</v>
      </c>
      <c r="L97" s="31"/>
      <c r="M97" s="31"/>
    </row>
    <row r="98" spans="1:13" ht="57.75" x14ac:dyDescent="0.25">
      <c r="A98" s="5" t="s">
        <v>156</v>
      </c>
      <c r="B98" s="5" t="s">
        <v>102</v>
      </c>
      <c r="C98" s="6"/>
      <c r="D98" s="6"/>
      <c r="E98" s="6"/>
      <c r="F98" s="6"/>
      <c r="G98" s="7">
        <f>SUM(G99)</f>
        <v>59244.800000000003</v>
      </c>
      <c r="H98" s="7">
        <f t="shared" ref="H98:I98" si="108">SUM(H99)</f>
        <v>59244.800000000003</v>
      </c>
      <c r="I98" s="7">
        <f t="shared" si="108"/>
        <v>0</v>
      </c>
      <c r="J98" s="7">
        <f t="shared" ref="J98" si="109">SUM(J99)</f>
        <v>0</v>
      </c>
      <c r="K98" s="7">
        <f>SUM(K99)</f>
        <v>0</v>
      </c>
      <c r="L98" s="7">
        <f t="shared" ref="L98" si="110">SUM(L99)</f>
        <v>0</v>
      </c>
      <c r="M98" s="7">
        <f t="shared" ref="M98" si="111">SUM(M99)</f>
        <v>0</v>
      </c>
    </row>
    <row r="99" spans="1:13" ht="22.5" customHeight="1" x14ac:dyDescent="0.25">
      <c r="A99" s="1" t="s">
        <v>126</v>
      </c>
      <c r="B99" s="1"/>
      <c r="C99" s="2" t="s">
        <v>17</v>
      </c>
      <c r="D99" s="2" t="s">
        <v>21</v>
      </c>
      <c r="E99" s="2" t="s">
        <v>14</v>
      </c>
      <c r="F99" s="2" t="s">
        <v>70</v>
      </c>
      <c r="G99" s="3">
        <f>SUM(H99:I99)</f>
        <v>59244.800000000003</v>
      </c>
      <c r="H99" s="3">
        <v>59244.800000000003</v>
      </c>
      <c r="I99" s="3"/>
      <c r="J99" s="3"/>
      <c r="K99" s="3">
        <f>SUM(L99:M99)</f>
        <v>0</v>
      </c>
      <c r="L99" s="3"/>
      <c r="M99" s="3"/>
    </row>
    <row r="100" spans="1:13" ht="48" hidden="1" customHeight="1" x14ac:dyDescent="0.25">
      <c r="A100" s="5" t="s">
        <v>158</v>
      </c>
      <c r="B100" s="5" t="s">
        <v>100</v>
      </c>
      <c r="C100" s="6"/>
      <c r="D100" s="6"/>
      <c r="E100" s="6"/>
      <c r="F100" s="6"/>
      <c r="G100" s="7">
        <f>SUM(G101:G105)</f>
        <v>0</v>
      </c>
      <c r="H100" s="7">
        <f t="shared" ref="H100:J100" si="112">SUM(H101:H105)</f>
        <v>0</v>
      </c>
      <c r="I100" s="7">
        <f t="shared" si="112"/>
        <v>0</v>
      </c>
      <c r="J100" s="7">
        <f t="shared" si="112"/>
        <v>0</v>
      </c>
      <c r="K100" s="7">
        <f>SUM(K101:K105)</f>
        <v>0</v>
      </c>
      <c r="L100" s="7">
        <f t="shared" ref="L100:M100" si="113">SUM(L101:L105)</f>
        <v>0</v>
      </c>
      <c r="M100" s="7">
        <f t="shared" si="113"/>
        <v>0</v>
      </c>
    </row>
    <row r="101" spans="1:13" ht="15.75" hidden="1" x14ac:dyDescent="0.25">
      <c r="A101" s="1" t="s">
        <v>85</v>
      </c>
      <c r="B101" s="1"/>
      <c r="C101" s="2" t="s">
        <v>17</v>
      </c>
      <c r="D101" s="2" t="s">
        <v>21</v>
      </c>
      <c r="E101" s="2" t="s">
        <v>43</v>
      </c>
      <c r="F101" s="2" t="s">
        <v>71</v>
      </c>
      <c r="G101" s="3">
        <f>SUM(H101:I101)</f>
        <v>0</v>
      </c>
      <c r="H101" s="3"/>
      <c r="I101" s="3"/>
      <c r="J101" s="3"/>
      <c r="K101" s="3">
        <f>SUM(L101:M101)</f>
        <v>0</v>
      </c>
      <c r="L101" s="3"/>
      <c r="M101" s="3"/>
    </row>
    <row r="102" spans="1:13" ht="15.75" hidden="1" x14ac:dyDescent="0.25">
      <c r="A102" s="1" t="s">
        <v>85</v>
      </c>
      <c r="B102" s="1"/>
      <c r="C102" s="2" t="s">
        <v>17</v>
      </c>
      <c r="D102" s="2" t="s">
        <v>21</v>
      </c>
      <c r="E102" s="2" t="s">
        <v>43</v>
      </c>
      <c r="F102" s="2" t="s">
        <v>179</v>
      </c>
      <c r="G102" s="3">
        <f t="shared" ref="G102:G105" si="114">SUM(H102:I102)</f>
        <v>0</v>
      </c>
      <c r="H102" s="3"/>
      <c r="I102" s="3"/>
      <c r="J102" s="3"/>
      <c r="K102" s="3">
        <f t="shared" ref="K102:K105" si="115">SUM(L102:M102)</f>
        <v>0</v>
      </c>
      <c r="L102" s="3"/>
      <c r="M102" s="3"/>
    </row>
    <row r="103" spans="1:13" ht="15.75" hidden="1" x14ac:dyDescent="0.25">
      <c r="A103" s="1" t="s">
        <v>159</v>
      </c>
      <c r="B103" s="1"/>
      <c r="C103" s="2" t="s">
        <v>160</v>
      </c>
      <c r="D103" s="2" t="s">
        <v>21</v>
      </c>
      <c r="E103" s="2" t="s">
        <v>43</v>
      </c>
      <c r="F103" s="2" t="s">
        <v>71</v>
      </c>
      <c r="G103" s="3">
        <f t="shared" si="114"/>
        <v>0</v>
      </c>
      <c r="H103" s="3"/>
      <c r="I103" s="3"/>
      <c r="J103" s="3"/>
      <c r="K103" s="3">
        <f t="shared" si="115"/>
        <v>0</v>
      </c>
      <c r="L103" s="3"/>
      <c r="M103" s="3"/>
    </row>
    <row r="104" spans="1:13" ht="15.75" hidden="1" x14ac:dyDescent="0.25">
      <c r="A104" s="1" t="s">
        <v>157</v>
      </c>
      <c r="B104" s="1"/>
      <c r="C104" s="2" t="s">
        <v>49</v>
      </c>
      <c r="D104" s="2" t="s">
        <v>21</v>
      </c>
      <c r="E104" s="2" t="s">
        <v>43</v>
      </c>
      <c r="F104" s="2" t="s">
        <v>71</v>
      </c>
      <c r="G104" s="3">
        <f t="shared" si="114"/>
        <v>0</v>
      </c>
      <c r="H104" s="3"/>
      <c r="I104" s="3"/>
      <c r="J104" s="3"/>
      <c r="K104" s="3">
        <f t="shared" si="115"/>
        <v>0</v>
      </c>
      <c r="L104" s="3"/>
      <c r="M104" s="3"/>
    </row>
    <row r="105" spans="1:13" ht="15.75" hidden="1" x14ac:dyDescent="0.25">
      <c r="A105" s="1" t="s">
        <v>161</v>
      </c>
      <c r="B105" s="1"/>
      <c r="C105" s="2" t="s">
        <v>162</v>
      </c>
      <c r="D105" s="2" t="s">
        <v>21</v>
      </c>
      <c r="E105" s="2" t="s">
        <v>43</v>
      </c>
      <c r="F105" s="2" t="s">
        <v>71</v>
      </c>
      <c r="G105" s="3">
        <f t="shared" si="114"/>
        <v>0</v>
      </c>
      <c r="H105" s="3"/>
      <c r="I105" s="3"/>
      <c r="J105" s="3"/>
      <c r="K105" s="3">
        <f t="shared" si="115"/>
        <v>0</v>
      </c>
      <c r="L105" s="3"/>
      <c r="M105" s="3"/>
    </row>
    <row r="106" spans="1:13" ht="30" hidden="1" x14ac:dyDescent="0.25">
      <c r="A106" s="1" t="s">
        <v>72</v>
      </c>
      <c r="B106" s="1"/>
      <c r="C106" s="2"/>
      <c r="D106" s="2" t="s">
        <v>21</v>
      </c>
      <c r="E106" s="2" t="s">
        <v>26</v>
      </c>
      <c r="F106" s="2"/>
      <c r="G106" s="3">
        <f t="shared" ref="G106" si="116">SUM(H106:I106)</f>
        <v>0</v>
      </c>
      <c r="H106" s="3"/>
      <c r="I106" s="3"/>
      <c r="J106" s="3"/>
      <c r="K106" s="3">
        <f t="shared" ref="K106" si="117">SUM(L106:M106)</f>
        <v>0</v>
      </c>
      <c r="L106" s="3"/>
      <c r="M106" s="3"/>
    </row>
    <row r="107" spans="1:13" ht="57.75" x14ac:dyDescent="0.25">
      <c r="A107" s="5" t="s">
        <v>163</v>
      </c>
      <c r="B107" s="5" t="s">
        <v>105</v>
      </c>
      <c r="C107" s="6"/>
      <c r="D107" s="6"/>
      <c r="E107" s="6"/>
      <c r="F107" s="6"/>
      <c r="G107" s="7">
        <f>SUM(G108)</f>
        <v>1806.9</v>
      </c>
      <c r="H107" s="7">
        <f t="shared" ref="H107:I107" si="118">SUM(H108)</f>
        <v>1806.9</v>
      </c>
      <c r="I107" s="7">
        <f t="shared" si="118"/>
        <v>0</v>
      </c>
      <c r="J107" s="7">
        <f t="shared" ref="J107" si="119">SUM(J108)</f>
        <v>0</v>
      </c>
      <c r="K107" s="7">
        <f>SUM(K108)</f>
        <v>2500</v>
      </c>
      <c r="L107" s="7">
        <f t="shared" ref="L107" si="120">SUM(L108)</f>
        <v>2500</v>
      </c>
      <c r="M107" s="7">
        <f t="shared" ref="M107" si="121">SUM(M108)</f>
        <v>0</v>
      </c>
    </row>
    <row r="108" spans="1:13" ht="20.25" customHeight="1" x14ac:dyDescent="0.25">
      <c r="A108" s="1" t="s">
        <v>86</v>
      </c>
      <c r="B108" s="1"/>
      <c r="C108" s="2" t="s">
        <v>17</v>
      </c>
      <c r="D108" s="2" t="s">
        <v>21</v>
      </c>
      <c r="E108" s="2" t="s">
        <v>26</v>
      </c>
      <c r="F108" s="2" t="s">
        <v>73</v>
      </c>
      <c r="G108" s="3">
        <f>SUM(H108:I108)</f>
        <v>1806.9</v>
      </c>
      <c r="H108" s="3">
        <v>1806.9</v>
      </c>
      <c r="I108" s="3"/>
      <c r="J108" s="3"/>
      <c r="K108" s="3">
        <f>SUM(L108:M108)</f>
        <v>2500</v>
      </c>
      <c r="L108" s="3">
        <v>2500</v>
      </c>
      <c r="M108" s="3"/>
    </row>
    <row r="109" spans="1:13" ht="32.25" hidden="1" customHeight="1" x14ac:dyDescent="0.25">
      <c r="A109" s="5" t="s">
        <v>173</v>
      </c>
      <c r="B109" s="5"/>
      <c r="C109" s="6"/>
      <c r="D109" s="6"/>
      <c r="E109" s="6"/>
      <c r="F109" s="6"/>
      <c r="G109" s="7">
        <f>SUM(G110:G113)</f>
        <v>0</v>
      </c>
      <c r="H109" s="7">
        <f t="shared" ref="H109:I109" si="122">SUM(H110:H113)</f>
        <v>0</v>
      </c>
      <c r="I109" s="7">
        <f t="shared" si="122"/>
        <v>0</v>
      </c>
      <c r="J109" s="7">
        <f t="shared" ref="J109" si="123">SUM(J110:J113)</f>
        <v>0</v>
      </c>
      <c r="K109" s="7">
        <f>SUM(K110:K113)</f>
        <v>0</v>
      </c>
      <c r="L109" s="7">
        <f t="shared" ref="L109" si="124">SUM(L110:L113)</f>
        <v>0</v>
      </c>
      <c r="M109" s="7">
        <f t="shared" ref="M109" si="125">SUM(M110:M113)</f>
        <v>0</v>
      </c>
    </row>
    <row r="110" spans="1:13" ht="18.75" hidden="1" customHeight="1" x14ac:dyDescent="0.25">
      <c r="A110" s="1" t="s">
        <v>174</v>
      </c>
      <c r="B110" s="1"/>
      <c r="C110" s="2" t="s">
        <v>49</v>
      </c>
      <c r="D110" s="2" t="s">
        <v>21</v>
      </c>
      <c r="E110" s="2" t="s">
        <v>14</v>
      </c>
      <c r="F110" s="2" t="s">
        <v>175</v>
      </c>
      <c r="G110" s="3">
        <f>SUM(H110:I110)</f>
        <v>0</v>
      </c>
      <c r="H110" s="3"/>
      <c r="I110" s="3"/>
      <c r="J110" s="3"/>
      <c r="K110" s="3">
        <f>SUM(L110:M110)</f>
        <v>0</v>
      </c>
      <c r="L110" s="3"/>
      <c r="M110" s="3"/>
    </row>
    <row r="111" spans="1:13" ht="18.75" hidden="1" customHeight="1" x14ac:dyDescent="0.25">
      <c r="A111" s="1" t="s">
        <v>86</v>
      </c>
      <c r="B111" s="1"/>
      <c r="C111" s="2" t="s">
        <v>17</v>
      </c>
      <c r="D111" s="2" t="s">
        <v>21</v>
      </c>
      <c r="E111" s="2" t="s">
        <v>14</v>
      </c>
      <c r="F111" s="2" t="s">
        <v>175</v>
      </c>
      <c r="G111" s="3">
        <f t="shared" ref="G111:G113" si="126">SUM(H111:I111)</f>
        <v>0</v>
      </c>
      <c r="H111" s="3"/>
      <c r="I111" s="3"/>
      <c r="J111" s="3"/>
      <c r="K111" s="3">
        <f t="shared" ref="K111:K113" si="127">SUM(L111:M111)</f>
        <v>0</v>
      </c>
      <c r="L111" s="3"/>
      <c r="M111" s="3"/>
    </row>
    <row r="112" spans="1:13" ht="18.75" hidden="1" customHeight="1" x14ac:dyDescent="0.25">
      <c r="A112" s="1" t="s">
        <v>174</v>
      </c>
      <c r="B112" s="1"/>
      <c r="C112" s="2" t="s">
        <v>49</v>
      </c>
      <c r="D112" s="2" t="s">
        <v>21</v>
      </c>
      <c r="E112" s="2" t="s">
        <v>26</v>
      </c>
      <c r="F112" s="2" t="s">
        <v>175</v>
      </c>
      <c r="G112" s="3">
        <f t="shared" si="126"/>
        <v>0</v>
      </c>
      <c r="H112" s="3"/>
      <c r="I112" s="3"/>
      <c r="J112" s="3"/>
      <c r="K112" s="3">
        <f t="shared" si="127"/>
        <v>0</v>
      </c>
      <c r="L112" s="3"/>
      <c r="M112" s="3"/>
    </row>
    <row r="113" spans="1:13" ht="18.75" hidden="1" customHeight="1" x14ac:dyDescent="0.25">
      <c r="A113" s="1" t="s">
        <v>85</v>
      </c>
      <c r="B113" s="1"/>
      <c r="C113" s="2" t="s">
        <v>17</v>
      </c>
      <c r="D113" s="2" t="s">
        <v>21</v>
      </c>
      <c r="E113" s="2" t="s">
        <v>26</v>
      </c>
      <c r="F113" s="2" t="s">
        <v>175</v>
      </c>
      <c r="G113" s="3">
        <f t="shared" si="126"/>
        <v>0</v>
      </c>
      <c r="H113" s="3"/>
      <c r="I113" s="3"/>
      <c r="J113" s="3"/>
      <c r="K113" s="3">
        <f t="shared" si="127"/>
        <v>0</v>
      </c>
      <c r="L113" s="3"/>
      <c r="M113" s="3"/>
    </row>
    <row r="114" spans="1:13" ht="57.75" x14ac:dyDescent="0.25">
      <c r="A114" s="5" t="s">
        <v>165</v>
      </c>
      <c r="B114" s="5" t="s">
        <v>107</v>
      </c>
      <c r="C114" s="6"/>
      <c r="D114" s="6"/>
      <c r="E114" s="6"/>
      <c r="F114" s="6"/>
      <c r="G114" s="7">
        <f>SUM(G115)</f>
        <v>7500</v>
      </c>
      <c r="H114" s="7">
        <f t="shared" ref="H114:J114" si="128">SUM(H115)</f>
        <v>7500</v>
      </c>
      <c r="I114" s="7">
        <f t="shared" si="128"/>
        <v>0</v>
      </c>
      <c r="J114" s="7">
        <f t="shared" si="128"/>
        <v>0</v>
      </c>
      <c r="K114" s="7">
        <f>SUM(K115)</f>
        <v>0</v>
      </c>
      <c r="L114" s="7">
        <f t="shared" ref="L114" si="129">SUM(L115)</f>
        <v>0</v>
      </c>
      <c r="M114" s="7">
        <f t="shared" ref="M114" si="130">SUM(M115)</f>
        <v>0</v>
      </c>
    </row>
    <row r="115" spans="1:13" ht="15.75" x14ac:dyDescent="0.25">
      <c r="A115" s="1" t="s">
        <v>164</v>
      </c>
      <c r="B115" s="1"/>
      <c r="C115" s="2" t="s">
        <v>17</v>
      </c>
      <c r="D115" s="2" t="s">
        <v>25</v>
      </c>
      <c r="E115" s="2" t="s">
        <v>22</v>
      </c>
      <c r="F115" s="2" t="s">
        <v>74</v>
      </c>
      <c r="G115" s="3">
        <f>SUM(H115:I115)</f>
        <v>7500</v>
      </c>
      <c r="H115" s="3">
        <v>7500</v>
      </c>
      <c r="I115" s="3"/>
      <c r="J115" s="3"/>
      <c r="K115" s="3">
        <f>SUM(L115:M115)</f>
        <v>0</v>
      </c>
      <c r="L115" s="3"/>
      <c r="M115" s="3"/>
    </row>
    <row r="116" spans="1:13" ht="43.5" x14ac:dyDescent="0.25">
      <c r="A116" s="5" t="s">
        <v>166</v>
      </c>
      <c r="B116" s="5" t="s">
        <v>110</v>
      </c>
      <c r="C116" s="6"/>
      <c r="D116" s="6"/>
      <c r="E116" s="6"/>
      <c r="F116" s="6"/>
      <c r="G116" s="7">
        <f>SUM(G117)</f>
        <v>18673</v>
      </c>
      <c r="H116" s="7">
        <f t="shared" ref="H116:I116" si="131">SUM(H117)</f>
        <v>18673</v>
      </c>
      <c r="I116" s="7">
        <f t="shared" si="131"/>
        <v>0</v>
      </c>
      <c r="J116" s="7">
        <f t="shared" ref="J116" si="132">SUM(J117)</f>
        <v>0</v>
      </c>
      <c r="K116" s="7">
        <f>SUM(K117)</f>
        <v>0</v>
      </c>
      <c r="L116" s="7">
        <f t="shared" ref="L116" si="133">SUM(L117)</f>
        <v>0</v>
      </c>
      <c r="M116" s="7">
        <f t="shared" ref="M116" si="134">SUM(M117)</f>
        <v>0</v>
      </c>
    </row>
    <row r="117" spans="1:13" ht="15.75" x14ac:dyDescent="0.25">
      <c r="A117" s="1" t="s">
        <v>85</v>
      </c>
      <c r="B117" s="1"/>
      <c r="C117" s="2" t="s">
        <v>17</v>
      </c>
      <c r="D117" s="2" t="s">
        <v>25</v>
      </c>
      <c r="E117" s="2" t="s">
        <v>37</v>
      </c>
      <c r="F117" s="2" t="s">
        <v>75</v>
      </c>
      <c r="G117" s="3">
        <f>SUM(H117:I117)</f>
        <v>18673</v>
      </c>
      <c r="H117" s="3">
        <v>18673</v>
      </c>
      <c r="I117" s="3"/>
      <c r="J117" s="3"/>
      <c r="K117" s="3">
        <f>SUM(L117:M117)</f>
        <v>0</v>
      </c>
      <c r="L117" s="3"/>
      <c r="M117" s="3"/>
    </row>
    <row r="118" spans="1:13" ht="43.5" x14ac:dyDescent="0.25">
      <c r="A118" s="5" t="s">
        <v>167</v>
      </c>
      <c r="B118" s="5" t="s">
        <v>112</v>
      </c>
      <c r="C118" s="6"/>
      <c r="D118" s="6"/>
      <c r="E118" s="6"/>
      <c r="F118" s="6"/>
      <c r="G118" s="7">
        <f>SUM(G119)</f>
        <v>20000</v>
      </c>
      <c r="H118" s="7">
        <f t="shared" ref="H118:I118" si="135">SUM(H119)</f>
        <v>20000</v>
      </c>
      <c r="I118" s="7">
        <f t="shared" si="135"/>
        <v>0</v>
      </c>
      <c r="J118" s="7">
        <f t="shared" ref="J118" si="136">SUM(J119)</f>
        <v>0</v>
      </c>
      <c r="K118" s="7">
        <f>SUM(K119)</f>
        <v>0</v>
      </c>
      <c r="L118" s="7">
        <f t="shared" ref="L118" si="137">SUM(L119)</f>
        <v>0</v>
      </c>
      <c r="M118" s="7">
        <f t="shared" ref="M118" si="138">SUM(M119)</f>
        <v>0</v>
      </c>
    </row>
    <row r="119" spans="1:13" ht="15.75" x14ac:dyDescent="0.25">
      <c r="A119" s="1" t="s">
        <v>85</v>
      </c>
      <c r="B119" s="1"/>
      <c r="C119" s="2" t="s">
        <v>17</v>
      </c>
      <c r="D119" s="2" t="s">
        <v>25</v>
      </c>
      <c r="E119" s="2" t="s">
        <v>37</v>
      </c>
      <c r="F119" s="2" t="s">
        <v>76</v>
      </c>
      <c r="G119" s="3">
        <f>SUM(H119:I119)</f>
        <v>20000</v>
      </c>
      <c r="H119" s="3">
        <v>20000</v>
      </c>
      <c r="I119" s="3"/>
      <c r="J119" s="3"/>
      <c r="K119" s="3">
        <f>SUM(L119:M119)</f>
        <v>0</v>
      </c>
      <c r="L119" s="3"/>
      <c r="M119" s="3"/>
    </row>
    <row r="120" spans="1:13" ht="29.25" x14ac:dyDescent="0.25">
      <c r="A120" s="5" t="s">
        <v>168</v>
      </c>
      <c r="B120" s="5" t="s">
        <v>128</v>
      </c>
      <c r="C120" s="6"/>
      <c r="D120" s="6"/>
      <c r="E120" s="6"/>
      <c r="F120" s="6"/>
      <c r="G120" s="7">
        <f>SUM(G121:G124)</f>
        <v>89558.7</v>
      </c>
      <c r="H120" s="7">
        <f t="shared" ref="H120:J120" si="139">SUM(H121:H124)</f>
        <v>400</v>
      </c>
      <c r="I120" s="7">
        <f t="shared" si="139"/>
        <v>89158.7</v>
      </c>
      <c r="J120" s="7">
        <f t="shared" si="139"/>
        <v>0</v>
      </c>
      <c r="K120" s="7">
        <f>SUM(K121:K124)</f>
        <v>95603.4</v>
      </c>
      <c r="L120" s="7">
        <f t="shared" ref="L120" si="140">SUM(L121:L124)</f>
        <v>400</v>
      </c>
      <c r="M120" s="7">
        <f t="shared" ref="M120" si="141">SUM(M121:M124)</f>
        <v>95203.4</v>
      </c>
    </row>
    <row r="121" spans="1:13" ht="16.5" customHeight="1" x14ac:dyDescent="0.25">
      <c r="A121" s="1" t="s">
        <v>126</v>
      </c>
      <c r="B121" s="38"/>
      <c r="C121" s="2" t="s">
        <v>17</v>
      </c>
      <c r="D121" s="2" t="s">
        <v>14</v>
      </c>
      <c r="E121" s="2" t="s">
        <v>22</v>
      </c>
      <c r="F121" s="2" t="s">
        <v>77</v>
      </c>
      <c r="G121" s="3">
        <f>SUM(H121:I121)</f>
        <v>300</v>
      </c>
      <c r="H121" s="41">
        <v>300</v>
      </c>
      <c r="I121" s="41"/>
      <c r="J121" s="41"/>
      <c r="K121" s="3">
        <f>SUM(L121:M121)</f>
        <v>300</v>
      </c>
      <c r="L121" s="41">
        <v>300</v>
      </c>
      <c r="M121" s="41"/>
    </row>
    <row r="122" spans="1:13" ht="16.5" customHeight="1" x14ac:dyDescent="0.25">
      <c r="A122" s="1" t="s">
        <v>126</v>
      </c>
      <c r="B122" s="38"/>
      <c r="C122" s="2" t="s">
        <v>17</v>
      </c>
      <c r="D122" s="2" t="s">
        <v>14</v>
      </c>
      <c r="E122" s="2" t="s">
        <v>22</v>
      </c>
      <c r="F122" s="2" t="s">
        <v>176</v>
      </c>
      <c r="G122" s="3">
        <f t="shared" ref="G122:G124" si="142">SUM(H122:I122)</f>
        <v>87096</v>
      </c>
      <c r="H122" s="41"/>
      <c r="I122" s="41">
        <v>87096</v>
      </c>
      <c r="J122" s="41"/>
      <c r="K122" s="3">
        <f t="shared" ref="K122:K124" si="143">SUM(L122:M122)</f>
        <v>93001</v>
      </c>
      <c r="L122" s="41"/>
      <c r="M122" s="41">
        <v>93001</v>
      </c>
    </row>
    <row r="123" spans="1:13" ht="16.5" customHeight="1" x14ac:dyDescent="0.25">
      <c r="A123" s="1" t="s">
        <v>126</v>
      </c>
      <c r="B123" s="38"/>
      <c r="C123" s="2" t="s">
        <v>17</v>
      </c>
      <c r="D123" s="2" t="s">
        <v>14</v>
      </c>
      <c r="E123" s="2" t="s">
        <v>37</v>
      </c>
      <c r="F123" s="2" t="s">
        <v>77</v>
      </c>
      <c r="G123" s="3">
        <f t="shared" si="142"/>
        <v>100</v>
      </c>
      <c r="H123" s="41">
        <v>100</v>
      </c>
      <c r="I123" s="41"/>
      <c r="J123" s="41"/>
      <c r="K123" s="3">
        <f t="shared" si="143"/>
        <v>100</v>
      </c>
      <c r="L123" s="41">
        <v>100</v>
      </c>
      <c r="M123" s="41"/>
    </row>
    <row r="124" spans="1:13" ht="16.5" customHeight="1" x14ac:dyDescent="0.25">
      <c r="A124" s="1" t="s">
        <v>126</v>
      </c>
      <c r="B124" s="38"/>
      <c r="C124" s="2" t="s">
        <v>17</v>
      </c>
      <c r="D124" s="2" t="s">
        <v>14</v>
      </c>
      <c r="E124" s="2" t="s">
        <v>37</v>
      </c>
      <c r="F124" s="2" t="s">
        <v>177</v>
      </c>
      <c r="G124" s="3">
        <f t="shared" si="142"/>
        <v>2062.6999999999998</v>
      </c>
      <c r="H124" s="41"/>
      <c r="I124" s="41">
        <v>2062.6999999999998</v>
      </c>
      <c r="J124" s="41"/>
      <c r="K124" s="3">
        <f t="shared" si="143"/>
        <v>2202.4</v>
      </c>
      <c r="L124" s="41"/>
      <c r="M124" s="41">
        <v>2202.4</v>
      </c>
    </row>
    <row r="125" spans="1:13" ht="28.5" x14ac:dyDescent="0.25">
      <c r="A125" s="42" t="s">
        <v>169</v>
      </c>
      <c r="B125" s="42" t="s">
        <v>132</v>
      </c>
      <c r="C125" s="6"/>
      <c r="D125" s="6"/>
      <c r="E125" s="6"/>
      <c r="F125" s="6"/>
      <c r="G125" s="7">
        <f>SUM(G126)</f>
        <v>300</v>
      </c>
      <c r="H125" s="7">
        <f t="shared" ref="H125:I125" si="144">SUM(H126)</f>
        <v>300</v>
      </c>
      <c r="I125" s="7">
        <f t="shared" si="144"/>
        <v>0</v>
      </c>
      <c r="J125" s="7">
        <f t="shared" ref="J125" si="145">SUM(J126)</f>
        <v>0</v>
      </c>
      <c r="K125" s="7">
        <f>SUM(K126)</f>
        <v>300</v>
      </c>
      <c r="L125" s="7">
        <f t="shared" ref="L125" si="146">SUM(L126)</f>
        <v>300</v>
      </c>
      <c r="M125" s="7">
        <f t="shared" ref="M125" si="147">SUM(M126)</f>
        <v>0</v>
      </c>
    </row>
    <row r="126" spans="1:13" ht="15.75" x14ac:dyDescent="0.25">
      <c r="A126" s="43" t="s">
        <v>85</v>
      </c>
      <c r="B126" s="43"/>
      <c r="C126" s="2" t="s">
        <v>17</v>
      </c>
      <c r="D126" s="2" t="s">
        <v>43</v>
      </c>
      <c r="E126" s="2" t="s">
        <v>78</v>
      </c>
      <c r="F126" s="2" t="s">
        <v>79</v>
      </c>
      <c r="G126" s="3">
        <f>SUM(H126:I126)</f>
        <v>300</v>
      </c>
      <c r="H126" s="21">
        <v>300</v>
      </c>
      <c r="I126" s="21"/>
      <c r="J126" s="21"/>
      <c r="K126" s="3">
        <f>SUM(L126:M126)</f>
        <v>300</v>
      </c>
      <c r="L126" s="21">
        <v>300</v>
      </c>
      <c r="M126" s="21"/>
    </row>
    <row r="127" spans="1:13" ht="29.25" x14ac:dyDescent="0.25">
      <c r="A127" s="5" t="s">
        <v>170</v>
      </c>
      <c r="B127" s="5" t="s">
        <v>133</v>
      </c>
      <c r="C127" s="6"/>
      <c r="D127" s="6"/>
      <c r="E127" s="6"/>
      <c r="F127" s="6"/>
      <c r="G127" s="7">
        <f>SUM(G128:G129)</f>
        <v>14541.4</v>
      </c>
      <c r="H127" s="7">
        <f t="shared" ref="H127:I127" si="148">SUM(H128:H129)</f>
        <v>14541.4</v>
      </c>
      <c r="I127" s="7">
        <f t="shared" si="148"/>
        <v>0</v>
      </c>
      <c r="J127" s="7">
        <f t="shared" ref="J127" si="149">SUM(J128:J129)</f>
        <v>0</v>
      </c>
      <c r="K127" s="7">
        <f>SUM(K128:K129)</f>
        <v>14541.4</v>
      </c>
      <c r="L127" s="7">
        <f t="shared" ref="L127" si="150">SUM(L128:L129)</f>
        <v>14541.4</v>
      </c>
      <c r="M127" s="7">
        <f t="shared" ref="M127" si="151">SUM(M128:M129)</f>
        <v>0</v>
      </c>
    </row>
    <row r="128" spans="1:13" ht="15.75" x14ac:dyDescent="0.25">
      <c r="A128" s="1" t="s">
        <v>171</v>
      </c>
      <c r="B128" s="1"/>
      <c r="C128" s="2" t="s">
        <v>17</v>
      </c>
      <c r="D128" s="2" t="s">
        <v>26</v>
      </c>
      <c r="E128" s="2" t="s">
        <v>21</v>
      </c>
      <c r="F128" s="2" t="s">
        <v>80</v>
      </c>
      <c r="G128" s="3">
        <f>SUM(H128:I128)</f>
        <v>8000</v>
      </c>
      <c r="H128" s="3">
        <v>8000</v>
      </c>
      <c r="I128" s="3"/>
      <c r="J128" s="3"/>
      <c r="K128" s="3">
        <f>SUM(L128:M128)</f>
        <v>8000</v>
      </c>
      <c r="L128" s="3">
        <v>8000</v>
      </c>
      <c r="M128" s="3"/>
    </row>
    <row r="129" spans="1:13" ht="15.75" x14ac:dyDescent="0.25">
      <c r="A129" s="1" t="s">
        <v>171</v>
      </c>
      <c r="B129" s="1"/>
      <c r="C129" s="2" t="s">
        <v>17</v>
      </c>
      <c r="D129" s="2" t="s">
        <v>26</v>
      </c>
      <c r="E129" s="2" t="s">
        <v>21</v>
      </c>
      <c r="F129" s="2" t="s">
        <v>178</v>
      </c>
      <c r="G129" s="3">
        <f>SUM(H129:I129)</f>
        <v>6541.4</v>
      </c>
      <c r="H129" s="3">
        <v>6541.4</v>
      </c>
      <c r="I129" s="3"/>
      <c r="J129" s="3"/>
      <c r="K129" s="3">
        <f>SUM(L129:M129)</f>
        <v>6541.4</v>
      </c>
      <c r="L129" s="3">
        <v>6541.4</v>
      </c>
      <c r="M129" s="3"/>
    </row>
    <row r="130" spans="1:13" ht="15.75" x14ac:dyDescent="0.25">
      <c r="A130" s="44" t="s">
        <v>59</v>
      </c>
      <c r="B130" s="44"/>
      <c r="C130" s="32"/>
      <c r="D130" s="32"/>
      <c r="E130" s="32"/>
      <c r="F130" s="32"/>
      <c r="G130" s="45">
        <f>SUM(G79+G81+G84+G86+G88+G91+G98+G100+G107+G109+G114+G116+G118+G120+G125+G127)</f>
        <v>219724.79999999999</v>
      </c>
      <c r="H130" s="45">
        <f t="shared" ref="H130:I130" si="152">SUM(H79+H81+H84+H86+H88+H91+H98+H100+H107+H109+H114+H116+H118+H120+H125+H127)</f>
        <v>130566.09999999999</v>
      </c>
      <c r="I130" s="45">
        <f t="shared" si="152"/>
        <v>89158.7</v>
      </c>
      <c r="J130" s="45">
        <f>SUM(J79+J81+J84+J86+J88+J91+J98+J100+J107+J109+J114+J116+J118+J120+J125+J127)</f>
        <v>0</v>
      </c>
      <c r="K130" s="45">
        <f>SUM(K79+K81+K84+K86+K88+K91+K98+K100+K107+K109+K114+K116+K118+K120+K125+K127)</f>
        <v>121044.79999999999</v>
      </c>
      <c r="L130" s="45">
        <f t="shared" ref="L130:M130" si="153">SUM(L79+L81+L84+L86+L88+L91+L98+L100+L107+L109+L114+L116+L118+L120+L125+L127)</f>
        <v>25841.4</v>
      </c>
      <c r="M130" s="45">
        <f t="shared" si="153"/>
        <v>95203.4</v>
      </c>
    </row>
    <row r="131" spans="1:13" ht="15.75" x14ac:dyDescent="0.25">
      <c r="A131" s="44" t="s">
        <v>81</v>
      </c>
      <c r="B131" s="44"/>
      <c r="C131" s="32"/>
      <c r="D131" s="32"/>
      <c r="E131" s="32"/>
      <c r="F131" s="32"/>
      <c r="G131" s="45">
        <f>SUM(G76+G130)</f>
        <v>431553.6</v>
      </c>
      <c r="H131" s="45">
        <f t="shared" ref="H131:I131" si="154">SUM(H76+H130)</f>
        <v>173631.09999999998</v>
      </c>
      <c r="I131" s="45">
        <f t="shared" si="154"/>
        <v>257922.5</v>
      </c>
      <c r="J131" s="45">
        <f>SUM(J76+J130)</f>
        <v>0</v>
      </c>
      <c r="K131" s="45">
        <f>SUM(K76+K130)</f>
        <v>219069.19999999998</v>
      </c>
      <c r="L131" s="45">
        <f t="shared" ref="L131" si="155">SUM(L76+L130)</f>
        <v>61801.9</v>
      </c>
      <c r="M131" s="45">
        <f t="shared" ref="M131" si="156">SUM(M76+M130)</f>
        <v>157267.29999999999</v>
      </c>
    </row>
    <row r="133" spans="1:13" x14ac:dyDescent="0.25">
      <c r="A133" s="4" t="s">
        <v>182</v>
      </c>
      <c r="G133" s="47">
        <f>SUM(G102+G122+G124+G129)</f>
        <v>95700.099999999991</v>
      </c>
      <c r="H133" s="47">
        <f t="shared" ref="H133:I133" si="157">SUM(H102+H122+H124+H129)</f>
        <v>6541.4</v>
      </c>
      <c r="I133" s="47">
        <f t="shared" si="157"/>
        <v>89158.7</v>
      </c>
      <c r="K133" s="47">
        <f>SUM(K102+K122+K124+K129)</f>
        <v>101744.79999999999</v>
      </c>
      <c r="L133" s="47">
        <f t="shared" ref="L133:M133" si="158">SUM(L102+L122+L124+L129)</f>
        <v>6541.4</v>
      </c>
      <c r="M133" s="47">
        <f t="shared" si="158"/>
        <v>95203.4</v>
      </c>
    </row>
    <row r="134" spans="1:13" x14ac:dyDescent="0.25">
      <c r="A134" s="4" t="s">
        <v>183</v>
      </c>
      <c r="G134" s="47">
        <f>SUM(G76+G79+G81+G84+G86+G88+G91+G98+G101+G103+G104+G105+G107+G109+G114+G116+G118+G121+G123+G125+G128)</f>
        <v>335853.5</v>
      </c>
      <c r="H134" s="47">
        <f t="shared" ref="H134:I134" si="159">SUM(H76+H79+H81+H84+H86+H88+H91+H98+H101+H103+H104+H105+H107+H109+H114+H116+H118+H121+H123+H125+H128)</f>
        <v>167089.70000000001</v>
      </c>
      <c r="I134" s="47">
        <f t="shared" si="159"/>
        <v>168763.8</v>
      </c>
      <c r="K134" s="47">
        <f>SUM(K76+K79+K81+K84+K86+K88+K91+K98+K101+K103+K104+K105+K107+K109+K114+K116+K118+K121+K123+K125+K128)</f>
        <v>117324.4</v>
      </c>
      <c r="L134" s="47">
        <f t="shared" ref="L134:M134" si="160">SUM(L76+L79+L81+L84+L86+L88+L91+L98+L101+L103+L104+L105+L107+L109+L114+L116+L118+L121+L123+L125+L128)</f>
        <v>55260.5</v>
      </c>
      <c r="M134" s="47">
        <f t="shared" si="160"/>
        <v>62063.9</v>
      </c>
    </row>
  </sheetData>
  <mergeCells count="17">
    <mergeCell ref="A6:M6"/>
    <mergeCell ref="A13:J13"/>
    <mergeCell ref="K8:K11"/>
    <mergeCell ref="L9:L11"/>
    <mergeCell ref="M9:M11"/>
    <mergeCell ref="L8:M8"/>
    <mergeCell ref="A78:J78"/>
    <mergeCell ref="A8:A11"/>
    <mergeCell ref="C8:C11"/>
    <mergeCell ref="D8:D11"/>
    <mergeCell ref="E8:E11"/>
    <mergeCell ref="F8:F11"/>
    <mergeCell ref="G8:G11"/>
    <mergeCell ref="H8:J8"/>
    <mergeCell ref="H9:H11"/>
    <mergeCell ref="I9:I11"/>
    <mergeCell ref="J9:J11"/>
  </mergeCells>
  <pageMargins left="0.70866141732283472" right="0.19685039370078741" top="0.78740157480314965" bottom="0.59055118110236227" header="0.31496062992125984" footer="0.31496062992125984"/>
  <pageSetup paperSize="9" scale="4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 10</vt:lpstr>
      <vt:lpstr>приложение 11</vt:lpstr>
      <vt:lpstr>'приложение 10'!Заголовки_для_печати</vt:lpstr>
      <vt:lpstr>'приложение 11'!Заголовки_для_печати</vt:lpstr>
      <vt:lpstr>'приложение 10'!Область_печати</vt:lpstr>
      <vt:lpstr>'приложение 11'!Область_печати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2012-11-30T06:39:46Z</dcterms:modified>
</cp:coreProperties>
</file>